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no\Desktop\"/>
    </mc:Choice>
  </mc:AlternateContent>
  <xr:revisionPtr revIDLastSave="0" documentId="8_{9216EE8B-E2CC-4258-94C6-688B11F091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1 Pol" sheetId="12" r:id="rId4"/>
    <sheet name="03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 Pol'!$1:$7</definedName>
    <definedName name="_xlnm.Print_Titles" localSheetId="4">'03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 Pol'!$A$1:$X$759</definedName>
    <definedName name="_xlnm.Print_Area" localSheetId="4">'03 02 Pol'!$A$1:$X$105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I42" i="1" s="1"/>
  <c r="F42" i="1"/>
  <c r="G41" i="1"/>
  <c r="F41" i="1"/>
  <c r="G39" i="1"/>
  <c r="F39" i="1"/>
  <c r="G104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V8" i="13" s="1"/>
  <c r="G15" i="13"/>
  <c r="I15" i="13"/>
  <c r="K15" i="13"/>
  <c r="M15" i="13"/>
  <c r="O15" i="13"/>
  <c r="Q15" i="13"/>
  <c r="V15" i="13"/>
  <c r="G16" i="13"/>
  <c r="G8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3" i="13"/>
  <c r="I43" i="13"/>
  <c r="I42" i="13" s="1"/>
  <c r="K43" i="13"/>
  <c r="M43" i="13"/>
  <c r="O43" i="13"/>
  <c r="Q43" i="13"/>
  <c r="Q42" i="13" s="1"/>
  <c r="V43" i="13"/>
  <c r="V42" i="13" s="1"/>
  <c r="G44" i="13"/>
  <c r="I44" i="13"/>
  <c r="K44" i="13"/>
  <c r="K42" i="13" s="1"/>
  <c r="M44" i="13"/>
  <c r="O44" i="13"/>
  <c r="O42" i="13" s="1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V80" i="13"/>
  <c r="G81" i="13"/>
  <c r="M81" i="13" s="1"/>
  <c r="I81" i="13"/>
  <c r="I80" i="13" s="1"/>
  <c r="K81" i="13"/>
  <c r="O81" i="13"/>
  <c r="O80" i="13" s="1"/>
  <c r="Q81" i="13"/>
  <c r="Q80" i="13" s="1"/>
  <c r="V81" i="13"/>
  <c r="G82" i="13"/>
  <c r="G80" i="13" s="1"/>
  <c r="I82" i="13"/>
  <c r="K82" i="13"/>
  <c r="K80" i="13" s="1"/>
  <c r="O82" i="13"/>
  <c r="Q82" i="13"/>
  <c r="V82" i="13"/>
  <c r="G83" i="13"/>
  <c r="I83" i="13"/>
  <c r="K83" i="13"/>
  <c r="M83" i="13"/>
  <c r="O83" i="13"/>
  <c r="Q83" i="13"/>
  <c r="V83" i="13"/>
  <c r="G84" i="13"/>
  <c r="I84" i="13"/>
  <c r="K84" i="13"/>
  <c r="M84" i="13"/>
  <c r="O84" i="13"/>
  <c r="Q84" i="13"/>
  <c r="V84" i="13"/>
  <c r="G86" i="13"/>
  <c r="M86" i="13" s="1"/>
  <c r="I86" i="13"/>
  <c r="I85" i="13" s="1"/>
  <c r="K86" i="13"/>
  <c r="K85" i="13" s="1"/>
  <c r="O86" i="13"/>
  <c r="O85" i="13" s="1"/>
  <c r="Q86" i="13"/>
  <c r="V86" i="13"/>
  <c r="V85" i="13" s="1"/>
  <c r="G87" i="13"/>
  <c r="I87" i="13"/>
  <c r="K87" i="13"/>
  <c r="M87" i="13"/>
  <c r="O87" i="13"/>
  <c r="Q87" i="13"/>
  <c r="V87" i="13"/>
  <c r="G88" i="13"/>
  <c r="G85" i="13" s="1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Q85" i="13" s="1"/>
  <c r="V90" i="13"/>
  <c r="G91" i="13"/>
  <c r="I91" i="13"/>
  <c r="K91" i="13"/>
  <c r="M91" i="13"/>
  <c r="O91" i="13"/>
  <c r="Q91" i="13"/>
  <c r="V91" i="13"/>
  <c r="G92" i="13"/>
  <c r="I92" i="13"/>
  <c r="K92" i="13"/>
  <c r="M92" i="13"/>
  <c r="O92" i="13"/>
  <c r="Q92" i="13"/>
  <c r="V92" i="13"/>
  <c r="G93" i="13"/>
  <c r="M93" i="13" s="1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5" i="13"/>
  <c r="I95" i="13"/>
  <c r="K95" i="13"/>
  <c r="M95" i="13"/>
  <c r="O95" i="13"/>
  <c r="Q95" i="13"/>
  <c r="V95" i="13"/>
  <c r="G96" i="13"/>
  <c r="I96" i="13"/>
  <c r="K96" i="13"/>
  <c r="M96" i="13"/>
  <c r="O96" i="13"/>
  <c r="Q96" i="13"/>
  <c r="V96" i="13"/>
  <c r="O97" i="13"/>
  <c r="G98" i="13"/>
  <c r="M98" i="13" s="1"/>
  <c r="I98" i="13"/>
  <c r="K98" i="13"/>
  <c r="K97" i="13" s="1"/>
  <c r="O98" i="13"/>
  <c r="Q98" i="13"/>
  <c r="Q97" i="13" s="1"/>
  <c r="V98" i="13"/>
  <c r="V97" i="13" s="1"/>
  <c r="G99" i="13"/>
  <c r="I99" i="13"/>
  <c r="I97" i="13" s="1"/>
  <c r="K99" i="13"/>
  <c r="M99" i="13"/>
  <c r="O99" i="13"/>
  <c r="Q99" i="13"/>
  <c r="V99" i="13"/>
  <c r="G100" i="13"/>
  <c r="I100" i="13"/>
  <c r="K100" i="13"/>
  <c r="M100" i="13"/>
  <c r="O100" i="13"/>
  <c r="Q100" i="13"/>
  <c r="V100" i="13"/>
  <c r="G101" i="13"/>
  <c r="AE104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AF104" i="13"/>
  <c r="G758" i="12"/>
  <c r="BA754" i="12"/>
  <c r="BA568" i="12"/>
  <c r="BA340" i="12"/>
  <c r="BA336" i="12"/>
  <c r="BA332" i="12"/>
  <c r="BA152" i="12"/>
  <c r="BA15" i="12"/>
  <c r="G8" i="12"/>
  <c r="I8" i="12"/>
  <c r="Q8" i="12"/>
  <c r="V8" i="12"/>
  <c r="G9" i="12"/>
  <c r="M9" i="12" s="1"/>
  <c r="M8" i="12" s="1"/>
  <c r="I9" i="12"/>
  <c r="K9" i="12"/>
  <c r="K8" i="12" s="1"/>
  <c r="O9" i="12"/>
  <c r="O8" i="12" s="1"/>
  <c r="Q9" i="12"/>
  <c r="V9" i="12"/>
  <c r="G13" i="12"/>
  <c r="G14" i="12"/>
  <c r="I14" i="12"/>
  <c r="I13" i="12" s="1"/>
  <c r="K14" i="12"/>
  <c r="M14" i="12"/>
  <c r="O14" i="12"/>
  <c r="O13" i="12" s="1"/>
  <c r="Q14" i="12"/>
  <c r="V14" i="12"/>
  <c r="V13" i="12" s="1"/>
  <c r="G22" i="12"/>
  <c r="I22" i="12"/>
  <c r="K22" i="12"/>
  <c r="K13" i="12" s="1"/>
  <c r="M22" i="12"/>
  <c r="O22" i="12"/>
  <c r="Q22" i="12"/>
  <c r="Q13" i="12" s="1"/>
  <c r="V22" i="12"/>
  <c r="G26" i="12"/>
  <c r="I26" i="12"/>
  <c r="K26" i="12"/>
  <c r="M26" i="12"/>
  <c r="O26" i="12"/>
  <c r="Q26" i="12"/>
  <c r="V26" i="12"/>
  <c r="G76" i="12"/>
  <c r="I76" i="12"/>
  <c r="K76" i="12"/>
  <c r="M76" i="12"/>
  <c r="O76" i="12"/>
  <c r="Q76" i="12"/>
  <c r="V76" i="12"/>
  <c r="G90" i="12"/>
  <c r="M90" i="12" s="1"/>
  <c r="I90" i="12"/>
  <c r="K90" i="12"/>
  <c r="O90" i="12"/>
  <c r="Q90" i="12"/>
  <c r="V90" i="12"/>
  <c r="G96" i="12"/>
  <c r="M96" i="12" s="1"/>
  <c r="I96" i="12"/>
  <c r="K96" i="12"/>
  <c r="O96" i="12"/>
  <c r="Q96" i="12"/>
  <c r="V96" i="12"/>
  <c r="V100" i="12"/>
  <c r="G101" i="12"/>
  <c r="M101" i="12" s="1"/>
  <c r="M100" i="12" s="1"/>
  <c r="I101" i="12"/>
  <c r="I100" i="12" s="1"/>
  <c r="K101" i="12"/>
  <c r="O101" i="12"/>
  <c r="Q101" i="12"/>
  <c r="Q100" i="12" s="1"/>
  <c r="V101" i="12"/>
  <c r="G104" i="12"/>
  <c r="I104" i="12"/>
  <c r="K104" i="12"/>
  <c r="K100" i="12" s="1"/>
  <c r="M104" i="12"/>
  <c r="O104" i="12"/>
  <c r="O100" i="12" s="1"/>
  <c r="Q104" i="12"/>
  <c r="V104" i="12"/>
  <c r="G111" i="12"/>
  <c r="I111" i="12"/>
  <c r="K111" i="12"/>
  <c r="M111" i="12"/>
  <c r="O111" i="12"/>
  <c r="Q111" i="12"/>
  <c r="V111" i="12"/>
  <c r="G115" i="12"/>
  <c r="I115" i="12"/>
  <c r="I114" i="12" s="1"/>
  <c r="K115" i="12"/>
  <c r="M115" i="12"/>
  <c r="O115" i="12"/>
  <c r="O114" i="12" s="1"/>
  <c r="Q115" i="12"/>
  <c r="Q114" i="12" s="1"/>
  <c r="V115" i="12"/>
  <c r="G120" i="12"/>
  <c r="G114" i="12" s="1"/>
  <c r="I120" i="12"/>
  <c r="K120" i="12"/>
  <c r="K114" i="12" s="1"/>
  <c r="O120" i="12"/>
  <c r="Q120" i="12"/>
  <c r="V120" i="12"/>
  <c r="V114" i="12" s="1"/>
  <c r="G124" i="12"/>
  <c r="M124" i="12" s="1"/>
  <c r="I124" i="12"/>
  <c r="K124" i="12"/>
  <c r="O124" i="12"/>
  <c r="Q124" i="12"/>
  <c r="V124" i="12"/>
  <c r="G128" i="12"/>
  <c r="M128" i="12" s="1"/>
  <c r="I128" i="12"/>
  <c r="K128" i="12"/>
  <c r="O128" i="12"/>
  <c r="Q128" i="12"/>
  <c r="V128" i="12"/>
  <c r="G134" i="12"/>
  <c r="M134" i="12" s="1"/>
  <c r="I134" i="12"/>
  <c r="K134" i="12"/>
  <c r="O134" i="12"/>
  <c r="Q134" i="12"/>
  <c r="V134" i="12"/>
  <c r="G150" i="12"/>
  <c r="I150" i="12"/>
  <c r="O150" i="12"/>
  <c r="V150" i="12"/>
  <c r="G151" i="12"/>
  <c r="I151" i="12"/>
  <c r="K151" i="12"/>
  <c r="K150" i="12" s="1"/>
  <c r="M151" i="12"/>
  <c r="M150" i="12" s="1"/>
  <c r="O151" i="12"/>
  <c r="Q151" i="12"/>
  <c r="Q150" i="12" s="1"/>
  <c r="V151" i="12"/>
  <c r="G156" i="12"/>
  <c r="I156" i="12"/>
  <c r="I155" i="12" s="1"/>
  <c r="K156" i="12"/>
  <c r="M156" i="12"/>
  <c r="O156" i="12"/>
  <c r="O155" i="12" s="1"/>
  <c r="Q156" i="12"/>
  <c r="Q155" i="12" s="1"/>
  <c r="V156" i="12"/>
  <c r="G163" i="12"/>
  <c r="G155" i="12" s="1"/>
  <c r="I163" i="12"/>
  <c r="K163" i="12"/>
  <c r="K155" i="12" s="1"/>
  <c r="O163" i="12"/>
  <c r="Q163" i="12"/>
  <c r="V163" i="12"/>
  <c r="V155" i="12" s="1"/>
  <c r="V165" i="12"/>
  <c r="G166" i="12"/>
  <c r="M166" i="12" s="1"/>
  <c r="I166" i="12"/>
  <c r="I165" i="12" s="1"/>
  <c r="K166" i="12"/>
  <c r="K165" i="12" s="1"/>
  <c r="O166" i="12"/>
  <c r="O165" i="12" s="1"/>
  <c r="Q166" i="12"/>
  <c r="V166" i="12"/>
  <c r="G170" i="12"/>
  <c r="M170" i="12" s="1"/>
  <c r="I170" i="12"/>
  <c r="K170" i="12"/>
  <c r="O170" i="12"/>
  <c r="Q170" i="12"/>
  <c r="Q165" i="12" s="1"/>
  <c r="V170" i="12"/>
  <c r="G175" i="12"/>
  <c r="I175" i="12"/>
  <c r="K175" i="12"/>
  <c r="M175" i="12"/>
  <c r="O175" i="12"/>
  <c r="Q175" i="12"/>
  <c r="V175" i="12"/>
  <c r="G181" i="12"/>
  <c r="I181" i="12"/>
  <c r="K181" i="12"/>
  <c r="M181" i="12"/>
  <c r="O181" i="12"/>
  <c r="Q181" i="12"/>
  <c r="V181" i="12"/>
  <c r="G184" i="12"/>
  <c r="I184" i="12"/>
  <c r="I183" i="12" s="1"/>
  <c r="K184" i="12"/>
  <c r="M184" i="12"/>
  <c r="O184" i="12"/>
  <c r="O183" i="12" s="1"/>
  <c r="Q184" i="12"/>
  <c r="Q183" i="12" s="1"/>
  <c r="V184" i="12"/>
  <c r="V183" i="12" s="1"/>
  <c r="G188" i="12"/>
  <c r="G183" i="12" s="1"/>
  <c r="I188" i="12"/>
  <c r="K188" i="12"/>
  <c r="K183" i="12" s="1"/>
  <c r="O188" i="12"/>
  <c r="Q188" i="12"/>
  <c r="V188" i="12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4" i="12"/>
  <c r="M204" i="12" s="1"/>
  <c r="I204" i="12"/>
  <c r="K204" i="12"/>
  <c r="O204" i="12"/>
  <c r="Q204" i="12"/>
  <c r="V204" i="12"/>
  <c r="I206" i="12"/>
  <c r="G207" i="12"/>
  <c r="I207" i="12"/>
  <c r="K207" i="12"/>
  <c r="K206" i="12" s="1"/>
  <c r="M207" i="12"/>
  <c r="M206" i="12" s="1"/>
  <c r="O207" i="12"/>
  <c r="O206" i="12" s="1"/>
  <c r="Q207" i="12"/>
  <c r="Q206" i="12" s="1"/>
  <c r="V207" i="12"/>
  <c r="G210" i="12"/>
  <c r="G206" i="12" s="1"/>
  <c r="I210" i="12"/>
  <c r="K210" i="12"/>
  <c r="M210" i="12"/>
  <c r="O210" i="12"/>
  <c r="Q210" i="12"/>
  <c r="V210" i="12"/>
  <c r="V206" i="12" s="1"/>
  <c r="G213" i="12"/>
  <c r="I213" i="12"/>
  <c r="K213" i="12"/>
  <c r="M213" i="12"/>
  <c r="O213" i="12"/>
  <c r="Q213" i="12"/>
  <c r="V213" i="12"/>
  <c r="G216" i="12"/>
  <c r="M216" i="12" s="1"/>
  <c r="I216" i="12"/>
  <c r="I215" i="12" s="1"/>
  <c r="K216" i="12"/>
  <c r="O216" i="12"/>
  <c r="Q216" i="12"/>
  <c r="V216" i="12"/>
  <c r="V215" i="12" s="1"/>
  <c r="G219" i="12"/>
  <c r="M219" i="12" s="1"/>
  <c r="I219" i="12"/>
  <c r="K219" i="12"/>
  <c r="K215" i="12" s="1"/>
  <c r="O219" i="12"/>
  <c r="O215" i="12" s="1"/>
  <c r="Q219" i="12"/>
  <c r="V219" i="12"/>
  <c r="G222" i="12"/>
  <c r="G215" i="12" s="1"/>
  <c r="I222" i="12"/>
  <c r="K222" i="12"/>
  <c r="O222" i="12"/>
  <c r="Q222" i="12"/>
  <c r="V222" i="12"/>
  <c r="G226" i="12"/>
  <c r="I226" i="12"/>
  <c r="K226" i="12"/>
  <c r="M226" i="12"/>
  <c r="O226" i="12"/>
  <c r="Q226" i="12"/>
  <c r="V226" i="12"/>
  <c r="G229" i="12"/>
  <c r="I229" i="12"/>
  <c r="K229" i="12"/>
  <c r="M229" i="12"/>
  <c r="O229" i="12"/>
  <c r="Q229" i="12"/>
  <c r="V229" i="12"/>
  <c r="G232" i="12"/>
  <c r="I232" i="12"/>
  <c r="K232" i="12"/>
  <c r="M232" i="12"/>
  <c r="O232" i="12"/>
  <c r="Q232" i="12"/>
  <c r="V232" i="12"/>
  <c r="G236" i="12"/>
  <c r="I236" i="12"/>
  <c r="K236" i="12"/>
  <c r="M236" i="12"/>
  <c r="O236" i="12"/>
  <c r="Q236" i="12"/>
  <c r="V236" i="12"/>
  <c r="G239" i="12"/>
  <c r="M239" i="12" s="1"/>
  <c r="I239" i="12"/>
  <c r="K239" i="12"/>
  <c r="O239" i="12"/>
  <c r="Q239" i="12"/>
  <c r="Q215" i="12" s="1"/>
  <c r="V239" i="12"/>
  <c r="G246" i="12"/>
  <c r="M246" i="12" s="1"/>
  <c r="I246" i="12"/>
  <c r="K246" i="12"/>
  <c r="O246" i="12"/>
  <c r="Q246" i="12"/>
  <c r="V246" i="12"/>
  <c r="G249" i="12"/>
  <c r="M249" i="12" s="1"/>
  <c r="I249" i="12"/>
  <c r="K249" i="12"/>
  <c r="O249" i="12"/>
  <c r="Q249" i="12"/>
  <c r="V249" i="12"/>
  <c r="G256" i="12"/>
  <c r="M256" i="12" s="1"/>
  <c r="I256" i="12"/>
  <c r="K256" i="12"/>
  <c r="O256" i="12"/>
  <c r="Q256" i="12"/>
  <c r="V256" i="12"/>
  <c r="G259" i="12"/>
  <c r="I259" i="12"/>
  <c r="K259" i="12"/>
  <c r="M259" i="12"/>
  <c r="O259" i="12"/>
  <c r="Q259" i="12"/>
  <c r="V259" i="12"/>
  <c r="G262" i="12"/>
  <c r="I262" i="12"/>
  <c r="K262" i="12"/>
  <c r="M262" i="12"/>
  <c r="O262" i="12"/>
  <c r="Q262" i="12"/>
  <c r="V262" i="12"/>
  <c r="G265" i="12"/>
  <c r="I265" i="12"/>
  <c r="K265" i="12"/>
  <c r="M265" i="12"/>
  <c r="O265" i="12"/>
  <c r="Q265" i="12"/>
  <c r="V265" i="12"/>
  <c r="G268" i="12"/>
  <c r="I268" i="12"/>
  <c r="K268" i="12"/>
  <c r="M268" i="12"/>
  <c r="O268" i="12"/>
  <c r="Q268" i="12"/>
  <c r="V268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79" i="12"/>
  <c r="M279" i="12" s="1"/>
  <c r="I279" i="12"/>
  <c r="K279" i="12"/>
  <c r="O279" i="12"/>
  <c r="Q279" i="12"/>
  <c r="V279" i="12"/>
  <c r="G282" i="12"/>
  <c r="I282" i="12"/>
  <c r="K282" i="12"/>
  <c r="M282" i="12"/>
  <c r="O282" i="12"/>
  <c r="Q282" i="12"/>
  <c r="V282" i="12"/>
  <c r="K285" i="12"/>
  <c r="G286" i="12"/>
  <c r="G285" i="12" s="1"/>
  <c r="I286" i="12"/>
  <c r="K286" i="12"/>
  <c r="M286" i="12"/>
  <c r="O286" i="12"/>
  <c r="Q286" i="12"/>
  <c r="V286" i="12"/>
  <c r="V285" i="12" s="1"/>
  <c r="G289" i="12"/>
  <c r="I289" i="12"/>
  <c r="I285" i="12" s="1"/>
  <c r="K289" i="12"/>
  <c r="M289" i="12"/>
  <c r="O289" i="12"/>
  <c r="O285" i="12" s="1"/>
  <c r="Q289" i="12"/>
  <c r="V289" i="12"/>
  <c r="G292" i="12"/>
  <c r="M292" i="12" s="1"/>
  <c r="I292" i="12"/>
  <c r="K292" i="12"/>
  <c r="O292" i="12"/>
  <c r="Q292" i="12"/>
  <c r="Q285" i="12" s="1"/>
  <c r="V292" i="12"/>
  <c r="G294" i="12"/>
  <c r="M294" i="12" s="1"/>
  <c r="I294" i="12"/>
  <c r="K294" i="12"/>
  <c r="O294" i="12"/>
  <c r="Q294" i="12"/>
  <c r="V294" i="12"/>
  <c r="G297" i="12"/>
  <c r="M297" i="12" s="1"/>
  <c r="I297" i="12"/>
  <c r="K297" i="12"/>
  <c r="O297" i="12"/>
  <c r="Q297" i="12"/>
  <c r="V297" i="12"/>
  <c r="G300" i="12"/>
  <c r="G301" i="12"/>
  <c r="I301" i="12"/>
  <c r="I300" i="12" s="1"/>
  <c r="K301" i="12"/>
  <c r="M301" i="12"/>
  <c r="O301" i="12"/>
  <c r="O300" i="12" s="1"/>
  <c r="Q301" i="12"/>
  <c r="V301" i="12"/>
  <c r="V300" i="12" s="1"/>
  <c r="G306" i="12"/>
  <c r="I306" i="12"/>
  <c r="K306" i="12"/>
  <c r="K300" i="12" s="1"/>
  <c r="M306" i="12"/>
  <c r="O306" i="12"/>
  <c r="Q306" i="12"/>
  <c r="Q300" i="12" s="1"/>
  <c r="V306" i="12"/>
  <c r="G307" i="12"/>
  <c r="I307" i="12"/>
  <c r="K307" i="12"/>
  <c r="M307" i="12"/>
  <c r="M300" i="12" s="1"/>
  <c r="O307" i="12"/>
  <c r="Q307" i="12"/>
  <c r="V307" i="12"/>
  <c r="O310" i="12"/>
  <c r="G311" i="12"/>
  <c r="G310" i="12" s="1"/>
  <c r="I311" i="12"/>
  <c r="K311" i="12"/>
  <c r="K310" i="12" s="1"/>
  <c r="O311" i="12"/>
  <c r="Q311" i="12"/>
  <c r="Q310" i="12" s="1"/>
  <c r="V311" i="12"/>
  <c r="G314" i="12"/>
  <c r="M314" i="12" s="1"/>
  <c r="I314" i="12"/>
  <c r="I310" i="12" s="1"/>
  <c r="K314" i="12"/>
  <c r="O314" i="12"/>
  <c r="Q314" i="12"/>
  <c r="V314" i="12"/>
  <c r="V310" i="12" s="1"/>
  <c r="G315" i="12"/>
  <c r="M315" i="12" s="1"/>
  <c r="I315" i="12"/>
  <c r="K315" i="12"/>
  <c r="O315" i="12"/>
  <c r="Q315" i="12"/>
  <c r="V315" i="12"/>
  <c r="G322" i="12"/>
  <c r="G323" i="12"/>
  <c r="I323" i="12"/>
  <c r="I322" i="12" s="1"/>
  <c r="K323" i="12"/>
  <c r="M323" i="12"/>
  <c r="O323" i="12"/>
  <c r="O322" i="12" s="1"/>
  <c r="Q323" i="12"/>
  <c r="V323" i="12"/>
  <c r="V322" i="12" s="1"/>
  <c r="G326" i="12"/>
  <c r="I326" i="12"/>
  <c r="K326" i="12"/>
  <c r="K322" i="12" s="1"/>
  <c r="M326" i="12"/>
  <c r="O326" i="12"/>
  <c r="Q326" i="12"/>
  <c r="Q322" i="12" s="1"/>
  <c r="V326" i="12"/>
  <c r="G328" i="12"/>
  <c r="I328" i="12"/>
  <c r="K328" i="12"/>
  <c r="M328" i="12"/>
  <c r="O328" i="12"/>
  <c r="Q328" i="12"/>
  <c r="V328" i="12"/>
  <c r="G331" i="12"/>
  <c r="I331" i="12"/>
  <c r="K331" i="12"/>
  <c r="M331" i="12"/>
  <c r="O331" i="12"/>
  <c r="Q331" i="12"/>
  <c r="V331" i="12"/>
  <c r="G335" i="12"/>
  <c r="M335" i="12" s="1"/>
  <c r="I335" i="12"/>
  <c r="K335" i="12"/>
  <c r="O335" i="12"/>
  <c r="Q335" i="12"/>
  <c r="V335" i="12"/>
  <c r="G339" i="12"/>
  <c r="M339" i="12" s="1"/>
  <c r="I339" i="12"/>
  <c r="K339" i="12"/>
  <c r="O339" i="12"/>
  <c r="Q339" i="12"/>
  <c r="V339" i="12"/>
  <c r="G343" i="12"/>
  <c r="M343" i="12" s="1"/>
  <c r="I343" i="12"/>
  <c r="K343" i="12"/>
  <c r="O343" i="12"/>
  <c r="Q343" i="12"/>
  <c r="V343" i="12"/>
  <c r="G347" i="12"/>
  <c r="G348" i="12"/>
  <c r="I348" i="12"/>
  <c r="I347" i="12" s="1"/>
  <c r="K348" i="12"/>
  <c r="M348" i="12"/>
  <c r="O348" i="12"/>
  <c r="O347" i="12" s="1"/>
  <c r="Q348" i="12"/>
  <c r="V348" i="12"/>
  <c r="V347" i="12" s="1"/>
  <c r="G352" i="12"/>
  <c r="I352" i="12"/>
  <c r="K352" i="12"/>
  <c r="K347" i="12" s="1"/>
  <c r="M352" i="12"/>
  <c r="O352" i="12"/>
  <c r="Q352" i="12"/>
  <c r="Q347" i="12" s="1"/>
  <c r="V352" i="12"/>
  <c r="G355" i="12"/>
  <c r="I355" i="12"/>
  <c r="K355" i="12"/>
  <c r="M355" i="12"/>
  <c r="O355" i="12"/>
  <c r="Q355" i="12"/>
  <c r="V355" i="12"/>
  <c r="G359" i="12"/>
  <c r="I359" i="12"/>
  <c r="K359" i="12"/>
  <c r="M359" i="12"/>
  <c r="O359" i="12"/>
  <c r="Q359" i="12"/>
  <c r="V359" i="12"/>
  <c r="G373" i="12"/>
  <c r="M373" i="12" s="1"/>
  <c r="I373" i="12"/>
  <c r="K373" i="12"/>
  <c r="O373" i="12"/>
  <c r="Q373" i="12"/>
  <c r="V373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G382" i="12"/>
  <c r="M382" i="12" s="1"/>
  <c r="I382" i="12"/>
  <c r="K382" i="12"/>
  <c r="O382" i="12"/>
  <c r="Q382" i="12"/>
  <c r="V382" i="12"/>
  <c r="G385" i="12"/>
  <c r="I385" i="12"/>
  <c r="G386" i="12"/>
  <c r="I386" i="12"/>
  <c r="K386" i="12"/>
  <c r="K385" i="12" s="1"/>
  <c r="M386" i="12"/>
  <c r="O386" i="12"/>
  <c r="Q386" i="12"/>
  <c r="Q385" i="12" s="1"/>
  <c r="V386" i="12"/>
  <c r="G404" i="12"/>
  <c r="I404" i="12"/>
  <c r="K404" i="12"/>
  <c r="M404" i="12"/>
  <c r="O404" i="12"/>
  <c r="Q404" i="12"/>
  <c r="V404" i="12"/>
  <c r="V385" i="12" s="1"/>
  <c r="G421" i="12"/>
  <c r="I421" i="12"/>
  <c r="K421" i="12"/>
  <c r="M421" i="12"/>
  <c r="O421" i="12"/>
  <c r="O385" i="12" s="1"/>
  <c r="Q421" i="12"/>
  <c r="V421" i="12"/>
  <c r="G427" i="12"/>
  <c r="M427" i="12" s="1"/>
  <c r="I427" i="12"/>
  <c r="K427" i="12"/>
  <c r="O427" i="12"/>
  <c r="Q427" i="12"/>
  <c r="V427" i="12"/>
  <c r="G432" i="12"/>
  <c r="M432" i="12" s="1"/>
  <c r="I432" i="12"/>
  <c r="K432" i="12"/>
  <c r="O432" i="12"/>
  <c r="Q432" i="12"/>
  <c r="V432" i="12"/>
  <c r="G434" i="12"/>
  <c r="M434" i="12" s="1"/>
  <c r="I434" i="12"/>
  <c r="K434" i="12"/>
  <c r="O434" i="12"/>
  <c r="Q434" i="12"/>
  <c r="V434" i="12"/>
  <c r="G451" i="12"/>
  <c r="G452" i="12"/>
  <c r="I452" i="12"/>
  <c r="I451" i="12" s="1"/>
  <c r="K452" i="12"/>
  <c r="M452" i="12"/>
  <c r="O452" i="12"/>
  <c r="O451" i="12" s="1"/>
  <c r="Q452" i="12"/>
  <c r="V452" i="12"/>
  <c r="V451" i="12" s="1"/>
  <c r="G457" i="12"/>
  <c r="I457" i="12"/>
  <c r="K457" i="12"/>
  <c r="K451" i="12" s="1"/>
  <c r="M457" i="12"/>
  <c r="O457" i="12"/>
  <c r="Q457" i="12"/>
  <c r="Q451" i="12" s="1"/>
  <c r="V457" i="12"/>
  <c r="G464" i="12"/>
  <c r="I464" i="12"/>
  <c r="K464" i="12"/>
  <c r="M464" i="12"/>
  <c r="M451" i="12" s="1"/>
  <c r="O464" i="12"/>
  <c r="Q464" i="12"/>
  <c r="V464" i="12"/>
  <c r="G471" i="12"/>
  <c r="I471" i="12"/>
  <c r="K471" i="12"/>
  <c r="M471" i="12"/>
  <c r="O471" i="12"/>
  <c r="Q471" i="12"/>
  <c r="V471" i="12"/>
  <c r="G484" i="12"/>
  <c r="M484" i="12" s="1"/>
  <c r="I484" i="12"/>
  <c r="K484" i="12"/>
  <c r="O484" i="12"/>
  <c r="Q484" i="12"/>
  <c r="V484" i="12"/>
  <c r="G488" i="12"/>
  <c r="M488" i="12" s="1"/>
  <c r="I488" i="12"/>
  <c r="K488" i="12"/>
  <c r="O488" i="12"/>
  <c r="Q488" i="12"/>
  <c r="V488" i="12"/>
  <c r="G492" i="12"/>
  <c r="M492" i="12" s="1"/>
  <c r="I492" i="12"/>
  <c r="K492" i="12"/>
  <c r="O492" i="12"/>
  <c r="Q492" i="12"/>
  <c r="V492" i="12"/>
  <c r="G494" i="12"/>
  <c r="M494" i="12" s="1"/>
  <c r="I494" i="12"/>
  <c r="K494" i="12"/>
  <c r="O494" i="12"/>
  <c r="Q494" i="12"/>
  <c r="V494" i="12"/>
  <c r="G496" i="12"/>
  <c r="I496" i="12"/>
  <c r="K496" i="12"/>
  <c r="M496" i="12"/>
  <c r="O496" i="12"/>
  <c r="Q496" i="12"/>
  <c r="V496" i="12"/>
  <c r="K498" i="12"/>
  <c r="G499" i="12"/>
  <c r="G498" i="12" s="1"/>
  <c r="I499" i="12"/>
  <c r="K499" i="12"/>
  <c r="M499" i="12"/>
  <c r="O499" i="12"/>
  <c r="Q499" i="12"/>
  <c r="V499" i="12"/>
  <c r="V498" i="12" s="1"/>
  <c r="G513" i="12"/>
  <c r="I513" i="12"/>
  <c r="K513" i="12"/>
  <c r="M513" i="12"/>
  <c r="O513" i="12"/>
  <c r="O498" i="12" s="1"/>
  <c r="Q513" i="12"/>
  <c r="V513" i="12"/>
  <c r="G527" i="12"/>
  <c r="M527" i="12" s="1"/>
  <c r="I527" i="12"/>
  <c r="K527" i="12"/>
  <c r="O527" i="12"/>
  <c r="Q527" i="12"/>
  <c r="Q498" i="12" s="1"/>
  <c r="V527" i="12"/>
  <c r="G540" i="12"/>
  <c r="M540" i="12" s="1"/>
  <c r="I540" i="12"/>
  <c r="I498" i="12" s="1"/>
  <c r="K540" i="12"/>
  <c r="O540" i="12"/>
  <c r="Q540" i="12"/>
  <c r="V540" i="12"/>
  <c r="G553" i="12"/>
  <c r="M553" i="12" s="1"/>
  <c r="I553" i="12"/>
  <c r="K553" i="12"/>
  <c r="O553" i="12"/>
  <c r="Q553" i="12"/>
  <c r="V553" i="12"/>
  <c r="G554" i="12"/>
  <c r="M554" i="12" s="1"/>
  <c r="I554" i="12"/>
  <c r="K554" i="12"/>
  <c r="O554" i="12"/>
  <c r="Q554" i="12"/>
  <c r="V554" i="12"/>
  <c r="G566" i="12"/>
  <c r="I566" i="12"/>
  <c r="M566" i="12"/>
  <c r="O566" i="12"/>
  <c r="V566" i="12"/>
  <c r="G567" i="12"/>
  <c r="I567" i="12"/>
  <c r="K567" i="12"/>
  <c r="K566" i="12" s="1"/>
  <c r="M567" i="12"/>
  <c r="O567" i="12"/>
  <c r="Q567" i="12"/>
  <c r="Q566" i="12" s="1"/>
  <c r="V567" i="12"/>
  <c r="G576" i="12"/>
  <c r="I576" i="12"/>
  <c r="I575" i="12" s="1"/>
  <c r="K576" i="12"/>
  <c r="M576" i="12"/>
  <c r="O576" i="12"/>
  <c r="O575" i="12" s="1"/>
  <c r="Q576" i="12"/>
  <c r="V576" i="12"/>
  <c r="G627" i="12"/>
  <c r="G575" i="12" s="1"/>
  <c r="I627" i="12"/>
  <c r="K627" i="12"/>
  <c r="O627" i="12"/>
  <c r="Q627" i="12"/>
  <c r="Q575" i="12" s="1"/>
  <c r="V627" i="12"/>
  <c r="G677" i="12"/>
  <c r="M677" i="12" s="1"/>
  <c r="I677" i="12"/>
  <c r="K677" i="12"/>
  <c r="O677" i="12"/>
  <c r="Q677" i="12"/>
  <c r="V677" i="12"/>
  <c r="V575" i="12" s="1"/>
  <c r="G727" i="12"/>
  <c r="M727" i="12" s="1"/>
  <c r="I727" i="12"/>
  <c r="K727" i="12"/>
  <c r="K575" i="12" s="1"/>
  <c r="O727" i="12"/>
  <c r="Q727" i="12"/>
  <c r="V727" i="12"/>
  <c r="G733" i="12"/>
  <c r="G734" i="12"/>
  <c r="I734" i="12"/>
  <c r="I733" i="12" s="1"/>
  <c r="K734" i="12"/>
  <c r="M734" i="12"/>
  <c r="O734" i="12"/>
  <c r="O733" i="12" s="1"/>
  <c r="Q734" i="12"/>
  <c r="V734" i="12"/>
  <c r="V733" i="12" s="1"/>
  <c r="G737" i="12"/>
  <c r="I737" i="12"/>
  <c r="K737" i="12"/>
  <c r="K733" i="12" s="1"/>
  <c r="M737" i="12"/>
  <c r="O737" i="12"/>
  <c r="Q737" i="12"/>
  <c r="Q733" i="12" s="1"/>
  <c r="V737" i="12"/>
  <c r="G740" i="12"/>
  <c r="I740" i="12"/>
  <c r="K740" i="12"/>
  <c r="M740" i="12"/>
  <c r="M733" i="12" s="1"/>
  <c r="O740" i="12"/>
  <c r="Q740" i="12"/>
  <c r="V740" i="12"/>
  <c r="G744" i="12"/>
  <c r="I744" i="12"/>
  <c r="K744" i="12"/>
  <c r="M744" i="12"/>
  <c r="O744" i="12"/>
  <c r="Q744" i="12"/>
  <c r="V744" i="12"/>
  <c r="G747" i="12"/>
  <c r="M747" i="12" s="1"/>
  <c r="I747" i="12"/>
  <c r="K747" i="12"/>
  <c r="O747" i="12"/>
  <c r="Q747" i="12"/>
  <c r="V747" i="12"/>
  <c r="Q750" i="12"/>
  <c r="V750" i="12"/>
  <c r="G751" i="12"/>
  <c r="M751" i="12" s="1"/>
  <c r="I751" i="12"/>
  <c r="K751" i="12"/>
  <c r="K750" i="12" s="1"/>
  <c r="O751" i="12"/>
  <c r="O750" i="12" s="1"/>
  <c r="Q751" i="12"/>
  <c r="V751" i="12"/>
  <c r="G753" i="12"/>
  <c r="G750" i="12" s="1"/>
  <c r="I753" i="12"/>
  <c r="K753" i="12"/>
  <c r="O753" i="12"/>
  <c r="Q753" i="12"/>
  <c r="V753" i="12"/>
  <c r="G755" i="12"/>
  <c r="I755" i="12"/>
  <c r="I750" i="12" s="1"/>
  <c r="K755" i="12"/>
  <c r="M755" i="12"/>
  <c r="O755" i="12"/>
  <c r="Q755" i="12"/>
  <c r="V755" i="12"/>
  <c r="AF758" i="12"/>
  <c r="I20" i="1"/>
  <c r="I19" i="1"/>
  <c r="I18" i="1"/>
  <c r="I17" i="1"/>
  <c r="I16" i="1"/>
  <c r="I78" i="1"/>
  <c r="J77" i="1" s="1"/>
  <c r="G44" i="1"/>
  <c r="G25" i="1" s="1"/>
  <c r="H44" i="1"/>
  <c r="I43" i="1"/>
  <c r="I41" i="1"/>
  <c r="I40" i="1"/>
  <c r="J53" i="1" l="1"/>
  <c r="J61" i="1"/>
  <c r="J74" i="1"/>
  <c r="J73" i="1"/>
  <c r="J69" i="1"/>
  <c r="J52" i="1"/>
  <c r="J63" i="1"/>
  <c r="J57" i="1"/>
  <c r="J75" i="1"/>
  <c r="J59" i="1"/>
  <c r="J70" i="1"/>
  <c r="J51" i="1"/>
  <c r="J65" i="1"/>
  <c r="J54" i="1"/>
  <c r="J55" i="1"/>
  <c r="J66" i="1"/>
  <c r="J62" i="1"/>
  <c r="J71" i="1"/>
  <c r="J58" i="1"/>
  <c r="J67" i="1"/>
  <c r="J68" i="1"/>
  <c r="J56" i="1"/>
  <c r="J60" i="1"/>
  <c r="J64" i="1"/>
  <c r="J72" i="1"/>
  <c r="J76" i="1"/>
  <c r="I39" i="1"/>
  <c r="I44" i="1" s="1"/>
  <c r="J39" i="1" s="1"/>
  <c r="J44" i="1" s="1"/>
  <c r="F44" i="1"/>
  <c r="G23" i="1" s="1"/>
  <c r="M85" i="13"/>
  <c r="M42" i="13"/>
  <c r="M8" i="13"/>
  <c r="G97" i="13"/>
  <c r="M101" i="13"/>
  <c r="M97" i="13" s="1"/>
  <c r="G42" i="13"/>
  <c r="M16" i="13"/>
  <c r="M82" i="13"/>
  <c r="M80" i="13" s="1"/>
  <c r="M165" i="12"/>
  <c r="M498" i="12"/>
  <c r="M322" i="12"/>
  <c r="M285" i="12"/>
  <c r="M13" i="12"/>
  <c r="M347" i="12"/>
  <c r="M385" i="12"/>
  <c r="M753" i="12"/>
  <c r="M750" i="12" s="1"/>
  <c r="G165" i="12"/>
  <c r="G100" i="12"/>
  <c r="AE758" i="12"/>
  <c r="M627" i="12"/>
  <c r="M575" i="12" s="1"/>
  <c r="M311" i="12"/>
  <c r="M310" i="12" s="1"/>
  <c r="M188" i="12"/>
  <c r="M183" i="12" s="1"/>
  <c r="M163" i="12"/>
  <c r="M155" i="12" s="1"/>
  <c r="M120" i="12"/>
  <c r="M114" i="12" s="1"/>
  <c r="M222" i="12"/>
  <c r="M215" i="12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8" i="1" l="1"/>
  <c r="J43" i="1"/>
  <c r="J40" i="1"/>
  <c r="J42" i="1"/>
  <c r="J41" i="1"/>
  <c r="A27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B5B1BF01-AFB9-4A5B-B6C9-97D57F7F98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C3643F6-3926-40F3-B5BA-76C9B74D506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C212DD6E-5CBA-4C4F-B496-4AAF220EBE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97B8913-7041-477F-8E1A-FF92D7839D9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<sst xmlns="http://schemas.openxmlformats.org/spreadsheetml/2006/main" count="3083" uniqueCount="753">
  <si>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</si>
  <si>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</si>
  <si>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</si>
  <si>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</si>
  <si>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</si>
  <si>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</si>
  <si>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</si>
  <si>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</si>
  <si>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</si>
  <si>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</si>
  <si>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</si>
  <si>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</si>
  <si>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</si>
  <si>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</si>
  <si>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</si>
  <si>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</si>
  <si>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</si>
  <si>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</si>
  <si>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</si>
  <si>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</si>
  <si>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</si>
  <si>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</si>
  <si>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</si>
  <si>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</si>
  <si>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</si>
  <si>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</si>
  <si>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</si>
  <si>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</si>
  <si>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</si>
  <si>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</si>
  <si>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</si>
  <si>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</si>
  <si>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</si>
  <si>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</si>
  <si>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</si>
  <si>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</si>
  <si>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</si>
  <si>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</si>
  <si>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</si>
  <si>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</si>
  <si>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</si>
  <si>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</si>
  <si>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</si>
  <si>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</si>
  <si>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</si>
  <si>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</si>
  <si>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</si>
  <si>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03</t>
  </si>
  <si>
    <t>Modernizace bytu byt č. 6, Poříčí, č.p. 37, Brno</t>
  </si>
  <si>
    <t>Modernizace bytu byt č.6, Poříčíí, č.p. 37, Brno</t>
  </si>
  <si>
    <t>02</t>
  </si>
  <si>
    <t>Modernizace bytu byt č. 6, Poříčí, č.p. 37, Brno - elektro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</si>
  <si>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</si>
  <si>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</si>
  <si>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</si>
  <si>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</si>
  <si>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</si>
  <si>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</si>
  <si>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</si>
  <si>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</si>
  <si>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</si>
  <si>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</si>
  <si>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</si>
  <si>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</si>
  <si>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</si>
  <si>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</si>
  <si>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</si>
  <si>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</si>
  <si>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</si>
  <si>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</si>
  <si>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</si>
  <si>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</si>
  <si>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</si>
  <si>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</si>
  <si>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</si>
  <si>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</si>
  <si>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</si>
  <si>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</si>
  <si>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733</t>
  </si>
  <si>
    <t>Rozvod potrubí</t>
  </si>
  <si>
    <t>735</t>
  </si>
  <si>
    <t>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</si>
  <si>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</si>
  <si>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</si>
  <si>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</si>
  <si>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</si>
  <si>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</si>
  <si>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</si>
  <si>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</si>
  <si>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</si>
  <si>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</si>
  <si>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</si>
  <si>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</si>
  <si>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</si>
  <si>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</si>
  <si>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</si>
  <si>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</si>
  <si>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</si>
  <si>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</si>
  <si>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</si>
  <si>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</si>
  <si>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</si>
  <si>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</si>
  <si>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</si>
  <si>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</si>
  <si>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</si>
  <si>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</si>
  <si>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</si>
  <si>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</si>
  <si>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</si>
  <si>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</si>
  <si>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</si>
  <si>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</si>
  <si>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</si>
  <si>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</si>
  <si>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</si>
  <si>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</si>
  <si>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</si>
  <si>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</si>
  <si>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</si>
  <si>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</si>
  <si>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</si>
  <si>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</si>
  <si>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</si>
  <si>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</si>
  <si>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</si>
  <si>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</si>
  <si>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</si>
  <si>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</si>
  <si>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</si>
  <si>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</si>
  <si>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</si>
  <si>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</si>
  <si>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</si>
  <si>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</si>
  <si>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</si>
  <si>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</si>
  <si>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</si>
  <si>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</si>
  <si>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310271520R00</t>
  </si>
  <si>
    <t>Zazdívka otvorů z pórobetonových tvárnic plochy od 0,25 m2 do 1 m2 , tloušťka zdiva 200 mm</t>
  </si>
  <si>
    <t>m3</t>
  </si>
  <si>
    <t>801-4</t>
  </si>
  <si>
    <t>RTS 20/ I</t>
  </si>
  <si>
    <t>Práce</t>
  </si>
  <si>
    <t>POL1_</t>
  </si>
  <si>
    <t>ve zdivu nadzákladovém, včetně pomocného pracovního lešení</t>
  </si>
  <si>
    <t>SPI</t>
  </si>
  <si>
    <t xml:space="preserve">PSV01 : </t>
  </si>
  <si>
    <t>VV</t>
  </si>
  <si>
    <t>0,55*1,4*0,15</t>
  </si>
  <si>
    <t>610991111R00</t>
  </si>
  <si>
    <t>Zakrývání výplní vnitřních otvorů, předmětů apod. fólií Pe 0,05-0,2 mm</t>
  </si>
  <si>
    <t>m2</t>
  </si>
  <si>
    <t>801-1</t>
  </si>
  <si>
    <t>které se zřizují před úpravami povrchu, a obalení osazených dveřních zárubní před znečištěním při úpravách povrchu nástřikem plastických maltovin včetně pozdějšího odkrytí,</t>
  </si>
  <si>
    <t xml:space="preserve">3.006.03 : </t>
  </si>
  <si>
    <t>(0,75*1,75)*3</t>
  </si>
  <si>
    <t xml:space="preserve">3.006.04 : </t>
  </si>
  <si>
    <t>0,65*1,75</t>
  </si>
  <si>
    <t xml:space="preserve">3.006.05 : </t>
  </si>
  <si>
    <t>0,5*0,5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</si>
  <si>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</si>
  <si>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</si>
  <si>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Včetně pomocného pracovního lešení o výšce podlahy do 1900 mm a pro zatížení do 1,5 kPa.</t>
  </si>
  <si>
    <t>POP</t>
  </si>
  <si>
    <t xml:space="preserve">Plocha stropu : </t>
  </si>
  <si>
    <t>34,1</t>
  </si>
  <si>
    <t>612421131R00</t>
  </si>
  <si>
    <t>Oprava vnitřních vápenných omítek stěn v množství opravované plochy do 5 %,  štukových</t>
  </si>
  <si>
    <t xml:space="preserve">výpočet : </t>
  </si>
  <si>
    <t xml:space="preserve">3.006.01 : </t>
  </si>
  <si>
    <t>(1,38*3)*2</t>
  </si>
  <si>
    <t>(2,82*3)*2</t>
  </si>
  <si>
    <t xml:space="preserve">odečet: : </t>
  </si>
  <si>
    <t>-0,85*1,97</t>
  </si>
  <si>
    <t>-0,75*1,97</t>
  </si>
  <si>
    <t>-0,9*1,97</t>
  </si>
  <si>
    <t xml:space="preserve">3.006.02 : </t>
  </si>
  <si>
    <t>1,84*1</t>
  </si>
  <si>
    <t>0,58*1</t>
  </si>
  <si>
    <t>0,37*1</t>
  </si>
  <si>
    <t>0,96*1</t>
  </si>
  <si>
    <t>0,25*1</t>
  </si>
  <si>
    <t>0,6*1</t>
  </si>
  <si>
    <t>1,3*1</t>
  </si>
  <si>
    <t>1,48*1</t>
  </si>
  <si>
    <t/>
  </si>
  <si>
    <t>5,13*3</t>
  </si>
  <si>
    <t>3,43*3</t>
  </si>
  <si>
    <t>3,96*3</t>
  </si>
  <si>
    <t>0,7*3</t>
  </si>
  <si>
    <t xml:space="preserve">ostění a nadpraží : </t>
  </si>
  <si>
    <t>(0,75*0,45)*2</t>
  </si>
  <si>
    <t>((1,75*0,45)*2)*3</t>
  </si>
  <si>
    <t xml:space="preserve">odečet : </t>
  </si>
  <si>
    <t>-0,85*1,7</t>
  </si>
  <si>
    <t>-(0,75*1,75)*3</t>
  </si>
  <si>
    <t>-0,85*2,02</t>
  </si>
  <si>
    <t>(2,4*3)*4</t>
  </si>
  <si>
    <t>0,65*0,45</t>
  </si>
  <si>
    <t>(1,75*0,45)*2</t>
  </si>
  <si>
    <t>-0,65*1,75</t>
  </si>
  <si>
    <t>-0,7*1,97</t>
  </si>
  <si>
    <t>(0,87*3)*2</t>
  </si>
  <si>
    <t>(0,6*3)*2</t>
  </si>
  <si>
    <t>(0,5*0,1)*3</t>
  </si>
  <si>
    <t>-0,5*0,5</t>
  </si>
  <si>
    <t xml:space="preserve">stropy : </t>
  </si>
  <si>
    <t>35,3</t>
  </si>
  <si>
    <t>612421321R00</t>
  </si>
  <si>
    <t>Oprava vnitřních vápenných omítek stěn v množství opravované plochy přes 10 do 30 %, hladkých</t>
  </si>
  <si>
    <t xml:space="preserve">OB01 : </t>
  </si>
  <si>
    <t>1,84*2,1</t>
  </si>
  <si>
    <t>0,58*2,1</t>
  </si>
  <si>
    <t>0,37*2,1</t>
  </si>
  <si>
    <t>0,96*2,1</t>
  </si>
  <si>
    <t>0,25*2,1</t>
  </si>
  <si>
    <t>0,6*2,1</t>
  </si>
  <si>
    <t>1,3*2,1</t>
  </si>
  <si>
    <t>1,48*2,1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</si>
  <si>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</si>
  <si>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</si>
  <si>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</si>
  <si>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teplá + studená zapravení rýh : </t>
  </si>
  <si>
    <t>2,1*0,3</t>
  </si>
  <si>
    <t xml:space="preserve">odpad : </t>
  </si>
  <si>
    <t>612472181R00</t>
  </si>
  <si>
    <t>Omítka stěn, míchané jádro, štuk ze suché směsi jádro míchané, štuk ze suché směsi</t>
  </si>
  <si>
    <t>postřik a jádro míchané z písku, cementu a hydrátu, štuk z pytlované suché směsi</t>
  </si>
  <si>
    <t>0,55*1,4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</si>
  <si>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</si>
  <si>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</si>
  <si>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Plocha bytu : 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</si>
  <si>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</si>
  <si>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</si>
  <si>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</si>
  <si>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</si>
  <si>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 xml:space="preserve">Plocha : </t>
  </si>
  <si>
    <t>34,1*2</t>
  </si>
  <si>
    <t>965081713RT2</t>
  </si>
  <si>
    <t>Bourání podlah z keramických dlaždic, tloušťky do 10 mm, plochy přes 1 m2</t>
  </si>
  <si>
    <t>801-3</t>
  </si>
  <si>
    <t>bez podkladního lože, s jakoukoliv výplní spár</t>
  </si>
  <si>
    <t xml:space="preserve">B12 : </t>
  </si>
  <si>
    <t>4,2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</si>
  <si>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</si>
  <si>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</si>
  <si>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</si>
  <si>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</si>
  <si>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 xml:space="preserve">D02 : </t>
  </si>
  <si>
    <t>3*2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</si>
  <si>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</si>
  <si>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</si>
  <si>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</si>
  <si>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 xml:space="preserve">B02 : </t>
  </si>
  <si>
    <t>974031165R00</t>
  </si>
  <si>
    <t>Vysekání rýh v jakémkoliv zdivu cihelném v ploše_x000D_
 do hloubky 150 mm, šířky do 200 mm</t>
  </si>
  <si>
    <t>m</t>
  </si>
  <si>
    <t>Včetně pomocného lešení o výšce podlahy do 1900 mm a pro zatížení do 1,5 kPa  (150 kg/m2).</t>
  </si>
  <si>
    <t xml:space="preserve">teplá + studená : </t>
  </si>
  <si>
    <t>(2,2+2+1+0,4+1,1)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</si>
  <si>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</si>
  <si>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</si>
  <si>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</si>
  <si>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B04 : </t>
  </si>
  <si>
    <t>3,5*1,45</t>
  </si>
  <si>
    <t>998011003R00</t>
  </si>
  <si>
    <t>Přesun hmot pro budovy s nosnou konstrukcí zděnou výšky přes 12 do 24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</si>
  <si>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</si>
  <si>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</si>
  <si>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 xml:space="preserve">Celkem přesun hmot : </t>
  </si>
  <si>
    <t>1,93172</t>
  </si>
  <si>
    <t>711212002RT3</t>
  </si>
  <si>
    <t>Izolace proti vodě stěrka hydroizolační  proti vlhkosti</t>
  </si>
  <si>
    <t>800-711</t>
  </si>
  <si>
    <t>jednovrstvá</t>
  </si>
  <si>
    <t>(1*2,1)*2</t>
  </si>
  <si>
    <t xml:space="preserve">podlaha : 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</si>
  <si>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</si>
  <si>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</si>
  <si>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</si>
  <si>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721171809R00</t>
  </si>
  <si>
    <t>Demontáž potrubí z novodurových trub přes D 114 mm do D 160 mm</t>
  </si>
  <si>
    <t>800-721</t>
  </si>
  <si>
    <t>odpadního nebo připojovacího,</t>
  </si>
  <si>
    <t xml:space="preserve">celkem : 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</si>
  <si>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</si>
  <si>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</si>
  <si>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</si>
  <si>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</si>
  <si>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2</t>
  </si>
  <si>
    <t>721176116R00</t>
  </si>
  <si>
    <t>Potrubí HT odpadní svislé vnější průměr D 125 mm, tloušťka stěny 3,1 mm, DN 125</t>
  </si>
  <si>
    <t>Potrubí včetně tvarovek, objímek a vložek pro tlumení hluku. Bez zednických výpomocí.</t>
  </si>
  <si>
    <t>Včetně zřízení a demontáže pomocného lešení.</t>
  </si>
  <si>
    <t>2,2+1+0,4+1,1+0,75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</si>
  <si>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</si>
  <si>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</si>
  <si>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</si>
  <si>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</si>
  <si>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</si>
  <si>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2,2+2+1+0,4+1,1+1</t>
  </si>
  <si>
    <t>2,2+2+1+0,4+1,1+2,2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</si>
  <si>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</si>
  <si>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</si>
  <si>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</si>
  <si>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</si>
  <si>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</si>
  <si>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 xml:space="preserve">teplá : </t>
  </si>
  <si>
    <t xml:space="preserve">studená : 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</si>
  <si>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</si>
  <si>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</si>
  <si>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</si>
  <si>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</si>
  <si>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</si>
  <si>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998722203R00</t>
  </si>
  <si>
    <t>Přesun hmot pro vnitřní vodovod v objektech výšky do 24 m</t>
  </si>
  <si>
    <t>vodorovně do 50 m</t>
  </si>
  <si>
    <t>723120805R00</t>
  </si>
  <si>
    <t>Demontáž potrubí svařovaného z trubek závitových přes 25 do DN 50</t>
  </si>
  <si>
    <t xml:space="preserve">B07 : </t>
  </si>
  <si>
    <t>2,5</t>
  </si>
  <si>
    <t>723260818R00</t>
  </si>
  <si>
    <t>Demontáž plynoměrů PS 125</t>
  </si>
  <si>
    <t xml:space="preserve">PL01 : </t>
  </si>
  <si>
    <t>1</t>
  </si>
  <si>
    <t>998723203R00</t>
  </si>
  <si>
    <t>Přesun hmot pro vnitřní plynovod v objektech výšky do 24 m</t>
  </si>
  <si>
    <t>725110814R00</t>
  </si>
  <si>
    <t>Demontáž klozetů kombinovaných</t>
  </si>
  <si>
    <t>soubor</t>
  </si>
  <si>
    <t xml:space="preserve">B01 : </t>
  </si>
  <si>
    <t>725210821R00</t>
  </si>
  <si>
    <t>Demontáž umyvadel umyvadel bez výtokových armatur</t>
  </si>
  <si>
    <t xml:space="preserve">B03 : </t>
  </si>
  <si>
    <t>725219401R00</t>
  </si>
  <si>
    <t>Umyvadlo montáž na šrouby do zdiva</t>
  </si>
  <si>
    <t>Včetně dodání zápachové uzávěrky.</t>
  </si>
  <si>
    <t xml:space="preserve">ZTI03 : </t>
  </si>
  <si>
    <t>725220851R00</t>
  </si>
  <si>
    <t>Demontáž van včetně obezdívky</t>
  </si>
  <si>
    <t xml:space="preserve">B05 : </t>
  </si>
  <si>
    <t>725249103R00</t>
  </si>
  <si>
    <t xml:space="preserve">Montáž sprchového koutu  </t>
  </si>
  <si>
    <t xml:space="preserve">ZTI02 : </t>
  </si>
  <si>
    <t>725310823R00</t>
  </si>
  <si>
    <t>Demontáž dřezů jednodílných v kuchyňské sestavě</t>
  </si>
  <si>
    <t>bez výtokových armatur,</t>
  </si>
  <si>
    <t xml:space="preserve">B06 : </t>
  </si>
  <si>
    <t>725610810R00</t>
  </si>
  <si>
    <t>Demontáž plynových sporáků normálních nebo kombinovaných</t>
  </si>
  <si>
    <t>725751811R00</t>
  </si>
  <si>
    <t>Demontáž laboratorních armatur vodovodních , výtokových</t>
  </si>
  <si>
    <t>725823121RT0</t>
  </si>
  <si>
    <t>Baterie umyvadlové a dřezové umyvadlová, stojánková, ruční ovládání s otvíráním odpadu, základní, včetně dodávky materiálu</t>
  </si>
  <si>
    <t>725820801R00</t>
  </si>
  <si>
    <t>Demontáž baterií nástěnných do G 3/4"</t>
  </si>
  <si>
    <t>725839203R00</t>
  </si>
  <si>
    <t>Montáž baterie vanové nástěnné, G 1/2"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</si>
  <si>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</si>
  <si>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</si>
  <si>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>725860221RT1</t>
  </si>
  <si>
    <t>Zápachová uzávěrka (sifon) pro zařizovací předměty D 40/50 mm x 6/4"; pro sprchové kouty; PP, PE; odtok vodorovný, kul. kloub (otáčivý 280°, sklopný 10°); příslušenství zátka, sítko, včetně dodávky materiálu</t>
  </si>
  <si>
    <t>725980113R00</t>
  </si>
  <si>
    <t>Dvířka vanová, 300 x 300 mm, včetně dodávky materiálu</t>
  </si>
  <si>
    <t>998725203R00</t>
  </si>
  <si>
    <t>Přesun hmot pro zařizovací předměty v objektech výšky do 24 m</t>
  </si>
  <si>
    <t>55144131R</t>
  </si>
  <si>
    <t>baterie sprchová nástěnná; rozteč 150 mm; ovládání pákové; povrch chrom; příslušenství zamezení zpětného toku vody</t>
  </si>
  <si>
    <t>SPCM</t>
  </si>
  <si>
    <t>Specifikace</t>
  </si>
  <si>
    <t>POL3_</t>
  </si>
  <si>
    <t>55423081R</t>
  </si>
  <si>
    <t>vanička sprchová čtvercová; l = 900,0 mm; š = 900 mm; hl = 170 mm; akrylátová; bílá; umístění v rohu; podezdění</t>
  </si>
  <si>
    <t>55428102.AR</t>
  </si>
  <si>
    <t>kout sprchový v = 1 850 mm; š = 900 mm; l = 900 mm; čtvrtkruhový; R 500 mm; vstup rohový; š. vstupu 630 mm; výplň bezpečnostní sklo; dezén chinchila</t>
  </si>
  <si>
    <t>64214330R</t>
  </si>
  <si>
    <t>umyvadlo š = 550 mm; hl. 450 mm; diturvit; s otvorem pro baterii; s přepadem; bílá; uchycení šrouby</t>
  </si>
  <si>
    <t xml:space="preserve">ZT03 : 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</si>
  <si>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</si>
  <si>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</si>
  <si>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 xml:space="preserve">ZTI01 : </t>
  </si>
  <si>
    <t>728112112R00</t>
  </si>
  <si>
    <t>Montáž kruhového plechového potrubí do průměru d 200 mm</t>
  </si>
  <si>
    <t>800-728</t>
  </si>
  <si>
    <t xml:space="preserve">VZT01 : </t>
  </si>
  <si>
    <t>0,35</t>
  </si>
  <si>
    <t>728615212R00</t>
  </si>
  <si>
    <t>Montáž axiálního středotlakého ventilátoru potrubního do kruhového potrubí, do průměru d 200 mm</t>
  </si>
  <si>
    <t>998728203R00</t>
  </si>
  <si>
    <t>Přesun hmot pro vzduchotechniku v objektech výšky do 24 m</t>
  </si>
  <si>
    <t>429148045R</t>
  </si>
  <si>
    <t>ventilátor do koupelny připojení k potrubí pr. 150 mm; s automat.žaluzií, kuličk.ložisky, bez zpětné klapky, s čas.doběhem 2-30 min; výkon 32 W; materiál ABS plast; napájecí napětí 230 V; 50 Hz; průtok vzduchu 345 m3/h; teplota do 40 °C; otáčky 2 300,0 ot/min; akustický tlak 37 dB (A); IP 24</t>
  </si>
  <si>
    <t>42981183R</t>
  </si>
  <si>
    <t>potrubí hladká roura; pozinkovaný plech; pr. 150,0 mm; l = 1 000 mm; použití pro rozvody vzduchu</t>
  </si>
  <si>
    <t>733161966R00</t>
  </si>
  <si>
    <t>Oprava rozvodu potrubí z měděných trubek zaslepení měděného potrubí včetně víčka, D 35 mm</t>
  </si>
  <si>
    <t>800-731</t>
  </si>
  <si>
    <t>998733203R00</t>
  </si>
  <si>
    <t>Přesun hmot pro rozvody potrubí v objektech výšky do 24 m</t>
  </si>
  <si>
    <t>733190801R</t>
  </si>
  <si>
    <t>Odřezání potrubních objímek dvojitých do DN 50</t>
  </si>
  <si>
    <t>Vlastní</t>
  </si>
  <si>
    <t>10</t>
  </si>
  <si>
    <t>735171364R00</t>
  </si>
  <si>
    <t>Otopná tělesa koupelnová trubkové otopné těleso obloukové, spodní středové připojení s roztečí 50 mm, výška 900 mm, šířka 445 mm, průměr trubek 20 mm, objem tělesa 3,4 l, včetně dodávky materiálu</t>
  </si>
  <si>
    <t xml:space="preserve">E03 : </t>
  </si>
  <si>
    <t>998735203R00</t>
  </si>
  <si>
    <t>Přesun hmot pro otopná tělesa v objektech výšky do 24 m</t>
  </si>
  <si>
    <t>UT01</t>
  </si>
  <si>
    <t>Repase otopných těles - nátěrem vč. potrubí</t>
  </si>
  <si>
    <t>Kalkul</t>
  </si>
  <si>
    <t>2x nátěr bílého odstínu vč. odsranění původního nátěru, provedení i na přívodním potrubí</t>
  </si>
  <si>
    <t xml:space="preserve">UT01 : </t>
  </si>
  <si>
    <t xml:space="preserve">3.00603 : </t>
  </si>
  <si>
    <t>766812840R00</t>
  </si>
  <si>
    <t>Demontáž kuchyňských linek délky přes 1800 do 2100 mnm</t>
  </si>
  <si>
    <t>800-766</t>
  </si>
  <si>
    <t>998766203R00</t>
  </si>
  <si>
    <t>Přesun hmot pro konstrukce truhlářské v objektech výšky do 24 m</t>
  </si>
  <si>
    <t>50 m vodorovně</t>
  </si>
  <si>
    <t>B14</t>
  </si>
  <si>
    <t>Demontáž garniže</t>
  </si>
  <si>
    <t xml:space="preserve">B14 : </t>
  </si>
  <si>
    <t>D02</t>
  </si>
  <si>
    <t>Repase vnitřních dveří D02 vč. zárubně 850x2000 vč. kování a pomocného materiálu</t>
  </si>
  <si>
    <t>D02 - doplnit nové kování, stávající nátěr ošrábat, provést nový nátěr, odstín bílý, v případě prosklení pískování</t>
  </si>
  <si>
    <t xml:space="preserve">B08 : </t>
  </si>
  <si>
    <t>D03</t>
  </si>
  <si>
    <t>Repase vnitřních dveří D02 vč. zárubně 750x1970 vč. kování a pomocného materiálu</t>
  </si>
  <si>
    <t>D03 - doplnit nové kování, stávající nátěr ošrábat, provést nový nátěr, odstín bílý, v případě prosklení pískování</t>
  </si>
  <si>
    <t>D04</t>
  </si>
  <si>
    <t>Repase vnitřních dveří D02 vč. zárubně 700x1970 vč. kování a pomocného materiálu</t>
  </si>
  <si>
    <t>D04 - doplnit nové kování, stávající nátěr ošrábat, provést nový nátěr, odstín bílý, v případě prosklení pískování</t>
  </si>
  <si>
    <t>D01</t>
  </si>
  <si>
    <t>Dveře vstupní D01 900x1970 očištění a seřízení kování stávajících vstupních dveří</t>
  </si>
  <si>
    <t>Indiv</t>
  </si>
  <si>
    <t>D01 - stávající dveře vyčistit a seřídit</t>
  </si>
  <si>
    <t xml:space="preserve">B09 : </t>
  </si>
  <si>
    <t>771101116R00</t>
  </si>
  <si>
    <t>Příprava podkladu před kladením dlažeb vyrovnání podkladů samonivelační hmotou tl. přes 10 do 30 mm</t>
  </si>
  <si>
    <t>800-771</t>
  </si>
  <si>
    <t xml:space="preserve">P02 : </t>
  </si>
  <si>
    <t>771101210R00</t>
  </si>
  <si>
    <t>Příprava podkladu pod dlažby penetrace podkladu pod dlažby</t>
  </si>
  <si>
    <t>771575113RT1</t>
  </si>
  <si>
    <t>Montáž podlah vnitřních z dlaždic keramických 300 x 600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</si>
  <si>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</si>
  <si>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</si>
  <si>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vč. dodávky a montáže silikonu.</t>
  </si>
  <si>
    <t>1,84</t>
  </si>
  <si>
    <t>0,58</t>
  </si>
  <si>
    <t>0,37</t>
  </si>
  <si>
    <t>0,96</t>
  </si>
  <si>
    <t>0,25</t>
  </si>
  <si>
    <t>0,6</t>
  </si>
  <si>
    <t>1,3</t>
  </si>
  <si>
    <t>1,48</t>
  </si>
  <si>
    <t>-0,75</t>
  </si>
  <si>
    <t>771579793R00</t>
  </si>
  <si>
    <t>Montáž podlah vnitřních z dlaždic keramických Příplatky k položkám montáže podlah keramických příplatek za spárovací hmotu - plošně</t>
  </si>
  <si>
    <t>998771203R00</t>
  </si>
  <si>
    <t>Přesun hmot pro podlahy z dlaždic v objektech výšky do 24 m</t>
  </si>
  <si>
    <t>24551554R</t>
  </si>
  <si>
    <t>vyrovnávací stěrka cementová; pro podlahy; samonivelační; pro interiér; tl. vrstvy 1,0 až 30,0 mm; pod dlažby, pod PVC, pod parkety, nášlapná vrstva; barva šedá</t>
  </si>
  <si>
    <t>kg</t>
  </si>
  <si>
    <t>4,2*17</t>
  </si>
  <si>
    <t>59782131R</t>
  </si>
  <si>
    <t>obklad keramický š = 298 mm; l = 598 mm; h = 10,0 mm; pro interiér; barva šedá; mat; povrch mikroreliéfní</t>
  </si>
  <si>
    <t>4,2*1,1</t>
  </si>
  <si>
    <t>775413110R00</t>
  </si>
  <si>
    <t xml:space="preserve">Podlahové soklíky nebo lišty dodávka včetně montáže přibíjené, ze dřeva tvrdého nebo měkkého v přírodní barvě,  </t>
  </si>
  <si>
    <t>800-775</t>
  </si>
  <si>
    <t>bez základního nátěru</t>
  </si>
  <si>
    <t xml:space="preserve">B08 + P01 : </t>
  </si>
  <si>
    <t>1,38*2</t>
  </si>
  <si>
    <t>2,82*2</t>
  </si>
  <si>
    <t>-0,85</t>
  </si>
  <si>
    <t>-0,9</t>
  </si>
  <si>
    <t>3,43</t>
  </si>
  <si>
    <t>0,75</t>
  </si>
  <si>
    <t>3,96</t>
  </si>
  <si>
    <t>5,13</t>
  </si>
  <si>
    <t>4,53</t>
  </si>
  <si>
    <t>-0,85*2</t>
  </si>
  <si>
    <t>775411810R00</t>
  </si>
  <si>
    <t>Demontáž soklíků nebo lišt dřevěných přibíjených</t>
  </si>
  <si>
    <t>775591900R00</t>
  </si>
  <si>
    <t>Ostatní opravy na nášlapné ploše broušení vlysů, parket trojnásobné</t>
  </si>
  <si>
    <t xml:space="preserve">B10 + P01 : </t>
  </si>
  <si>
    <t>3,9</t>
  </si>
  <si>
    <t>20,2</t>
  </si>
  <si>
    <t>775981113R00</t>
  </si>
  <si>
    <t>Přechodové, krycí a ukončující podlahové profily přechodová lišta, různá výška podlahoviny, eloxovaný hliník, samolepící lišta, výška profilu 8 mm, šířka profilu 35 mm</t>
  </si>
  <si>
    <t xml:space="preserve">Celkem : </t>
  </si>
  <si>
    <t>0,85*2</t>
  </si>
  <si>
    <t>0,7</t>
  </si>
  <si>
    <t>998775203R00</t>
  </si>
  <si>
    <t>Přesun hmot pro podlahy vlysové a parketové v objektech výšky do 24 m</t>
  </si>
  <si>
    <t>611936876R</t>
  </si>
  <si>
    <t>lišta soklová; materiál dřevo; š = 16,0 mm; h = 40,0 mm; dekor dub crystal, vanilla</t>
  </si>
  <si>
    <t>1,38*2*1,05</t>
  </si>
  <si>
    <t>2,82*2*1,05</t>
  </si>
  <si>
    <t>3,43*1,05</t>
  </si>
  <si>
    <t>0,75*1,05</t>
  </si>
  <si>
    <t>3,96*1,05</t>
  </si>
  <si>
    <t>5,13*1,05</t>
  </si>
  <si>
    <t>4,53*1,05</t>
  </si>
  <si>
    <t>776101115R00</t>
  </si>
  <si>
    <t>Přípravné práce vyrovnání podkladů samonivelační hmotou</t>
  </si>
  <si>
    <t>položky neobsahují žádný materiál</t>
  </si>
  <si>
    <t xml:space="preserve">P03 : </t>
  </si>
  <si>
    <t>5,3</t>
  </si>
  <si>
    <t>776101121R00</t>
  </si>
  <si>
    <t>Přípravné práce penetrace podkladu</t>
  </si>
  <si>
    <t>0,5</t>
  </si>
  <si>
    <t>776401800R00</t>
  </si>
  <si>
    <t>Demontáž soklíků nebo lišt pryžových nebo PVC odstranění a uložení na hromady</t>
  </si>
  <si>
    <t xml:space="preserve">B11 : </t>
  </si>
  <si>
    <t>2,7*2</t>
  </si>
  <si>
    <t>2,4*2</t>
  </si>
  <si>
    <t>776421100R00</t>
  </si>
  <si>
    <t>Lepení soklíků PVC a napojení krytiny na stěnu lepení podlahových soklíků z PVC a vinylu</t>
  </si>
  <si>
    <t>-0,7</t>
  </si>
  <si>
    <t>0,6*2</t>
  </si>
  <si>
    <t>0,87*2</t>
  </si>
  <si>
    <t>776511820RT1</t>
  </si>
  <si>
    <t>Odstranění povlakových podlah z nášlapné plochy lepených, s podložkou, z ploch přes 20 m2</t>
  </si>
  <si>
    <t>776521100RT1</t>
  </si>
  <si>
    <t xml:space="preserve">Lepení povlakových podlah z plastů  Lepení povlakových podlah z plastů - pásy z PVC, montáž,  </t>
  </si>
  <si>
    <t>998776203R00</t>
  </si>
  <si>
    <t>Přesun hmot pro podlahy povlakové v objektech výšky do 24 m</t>
  </si>
  <si>
    <t>28342400R</t>
  </si>
  <si>
    <t>lišta soklová; podlahová; materiál PVC; tl. 1,70 mm; š = 74,0 mm</t>
  </si>
  <si>
    <t>Odkaz na mn. položky pořadí 86 : 10,29000*1,1</t>
  </si>
  <si>
    <t>28410245R</t>
  </si>
  <si>
    <t>podlahovina PVC ve čtvercích; š = 608,0 mm; l = 608 mm; tl. 1,70 mm; homogenní; protiskluzná; oblast bytová, komerční, průmyslová</t>
  </si>
  <si>
    <t>Odkaz na mn. položky pořadí 88 : 5,30000*1,1</t>
  </si>
  <si>
    <t>781101210R00</t>
  </si>
  <si>
    <t>Příprava podkladu pod obklady penetrace podkladu pod obklady</t>
  </si>
  <si>
    <t>včetně dodávky materiálu.</t>
  </si>
  <si>
    <t>781475116R00</t>
  </si>
  <si>
    <t>Montáž obkladů vnitřních z dlaždic keramických kladených do tmele 300 x 300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</si>
  <si>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</si>
  <si>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</si>
  <si>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</si>
  <si>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</si>
  <si>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59761002R</t>
  </si>
  <si>
    <t>obklad keramický š = 298 mm; l = 598 mm; h = 10,0 mm; barva světle šedá, slonová kost; mat; povrch reliefní, glazovaný</t>
  </si>
  <si>
    <t>1,84*2,1*1,1</t>
  </si>
  <si>
    <t>0,58*2,1*1,1</t>
  </si>
  <si>
    <t>0,37*2,1*1,1</t>
  </si>
  <si>
    <t>0,96*2,1*1,1</t>
  </si>
  <si>
    <t>0,25*2,1*1,1</t>
  </si>
  <si>
    <t>0,6*2,1*1,1</t>
  </si>
  <si>
    <t>1,3*2,1*1,1</t>
  </si>
  <si>
    <t>1,48*2,1*1,1</t>
  </si>
  <si>
    <t>783612920R00</t>
  </si>
  <si>
    <t>Údržba nátěrů truhlářských výrobků, olejové dvojnásobné s 1x tmelením</t>
  </si>
  <si>
    <t>800-783</t>
  </si>
  <si>
    <t>dveří vícevýplňových (profilovaných) a žaluziových nebo oken dvoudílných tříkřídlových a vícekřídlových a oken třídílných a vícedílných nebo vestavěného nábytku</t>
  </si>
  <si>
    <t>Repase parketových podlah P01</t>
  </si>
  <si>
    <t>784402801R00</t>
  </si>
  <si>
    <t>Odstranění maleb oškrabáním, v místnostech do 3,8 m</t>
  </si>
  <si>
    <t>800-784</t>
  </si>
  <si>
    <t>-3,5*1,45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</si>
  <si>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</si>
  <si>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</si>
  <si>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</si>
  <si>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</si>
  <si>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784011222R00</t>
  </si>
  <si>
    <t>Ostatní práce zakrytí podlah,  , bez dodávky materiálu</t>
  </si>
  <si>
    <t>979011211R00</t>
  </si>
  <si>
    <t>Svislá doprava suti a vybouraných hmot nošením za prvé podlaží nad základním podlažím</t>
  </si>
  <si>
    <t xml:space="preserve">Celkem suti : </t>
  </si>
  <si>
    <t>2,82058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</si>
  <si>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</si>
  <si>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</si>
  <si>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</si>
  <si>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</si>
  <si>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</si>
  <si>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</si>
  <si>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</si>
  <si>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2,82058*10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</si>
  <si>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</si>
  <si>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</si>
  <si>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</si>
  <si>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</si>
  <si>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</si>
  <si>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</si>
  <si>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</si>
  <si>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</si>
  <si>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</si>
  <si>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</si>
  <si>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</si>
  <si>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</si>
  <si>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</si>
  <si>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</si>
  <si>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</si>
  <si>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</si>
  <si>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END</t>
  </si>
  <si>
    <t>Dodávka svítidla a LED žárovek</t>
  </si>
  <si>
    <t>Spínač ř.1/0 3559-A91345</t>
  </si>
  <si>
    <t>Spínač ř.1 3559-A01345</t>
  </si>
  <si>
    <t>04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</si>
  <si>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</si>
  <si>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</si>
  <si>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</si>
  <si>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</si>
  <si>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</si>
  <si>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</si>
  <si>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</si>
  <si>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</si>
  <si>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</si>
  <si>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</si>
  <si>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</si>
  <si>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</si>
  <si>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</si>
  <si>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</si>
  <si>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</si>
  <si>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</si>
  <si>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</si>
  <si>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</si>
  <si>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</si>
  <si>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</si>
  <si>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</si>
  <si>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</si>
  <si>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</si>
  <si>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</si>
  <si>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</si>
  <si>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</si>
  <si>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</si>
  <si>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</si>
  <si>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</si>
  <si>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</si>
  <si>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</si>
  <si>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</si>
  <si>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</si>
  <si>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</si>
  <si>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</si>
  <si>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</si>
  <si>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</si>
  <si>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</si>
  <si>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</si>
  <si>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</si>
  <si>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</si>
  <si>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</si>
  <si>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</si>
  <si>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</si>
  <si>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</si>
  <si>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</si>
  <si>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</si>
  <si>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</si>
  <si>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</si>
  <si>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</si>
  <si>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</si>
  <si>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</si>
  <si>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</si>
  <si>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</si>
  <si>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</si>
  <si>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</si>
  <si>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90</t>
  </si>
  <si>
    <t>Světelný vývod ukončený lustr. svorkou</t>
  </si>
  <si>
    <t>POL99_8</t>
  </si>
  <si>
    <t>33</t>
  </si>
  <si>
    <t>Montáž svítidla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</si>
  <si>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</si>
  <si>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</si>
  <si>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</si>
  <si>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</si>
  <si>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</si>
  <si>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</si>
  <si>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</si>
  <si>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</si>
  <si>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</si>
  <si>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</si>
  <si>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</si>
  <si>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</si>
  <si>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</si>
  <si>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</si>
  <si>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</si>
  <si>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</si>
  <si>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</si>
  <si>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</si>
  <si>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</si>
  <si>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</si>
  <si>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</si>
  <si>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</si>
  <si>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</si>
  <si>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</si>
  <si>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</si>
  <si>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</si>
  <si>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</si>
  <si>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</si>
  <si>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</si>
  <si>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</si>
  <si>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</si>
  <si>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</si>
  <si>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</si>
  <si>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</si>
  <si>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</si>
  <si>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</si>
  <si>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</si>
  <si>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</si>
  <si>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</si>
  <si>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</si>
  <si>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</si>
  <si>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</si>
  <si>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</si>
  <si>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</si>
  <si>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91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</si>
  <si>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</si>
  <si>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</si>
  <si>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</si>
  <si>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</si>
  <si>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</si>
  <si>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</si>
  <si>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</si>
  <si>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</si>
  <si>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</si>
  <si>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</si>
  <si>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</si>
  <si>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</si>
  <si>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</si>
  <si>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</si>
  <si>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</si>
  <si>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</si>
  <si>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</si>
  <si>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</si>
  <si>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</si>
  <si>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</si>
  <si>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</si>
  <si>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</si>
  <si>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</si>
  <si>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</si>
  <si>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</si>
  <si>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</si>
  <si>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</si>
  <si>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</si>
  <si>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</si>
  <si>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</si>
  <si>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</si>
  <si>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</si>
  <si>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</si>
  <si>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</si>
  <si>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</si>
  <si>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</si>
  <si>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</si>
  <si>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</si>
  <si>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92</t>
  </si>
  <si>
    <t>REVIZE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</si>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</sst>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fAvCd2gxKVat0qdTX/YmZSwX03MpKDHv7ZsFQvV5qmjOGwpocmBkXUr50Q5u+0yxlxQHqQZ2+kHMm/BCXYrD3A==" saltValue="ssuxI8M8CpoVoQNA9oFxc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SUMIF(F51:F77,A16,I51:I77)+SUMIF(F51:F77,"PSU",I51:I77)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SUMIF(F51:F77,A17,I51:I77)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SUMIF(F51:F77,A18,I51:I77)</f>
        <v>0</v>
      </c>
      <c r="J18" s="85"/>
    </row>
    <row r="19" spans="1:10" ht="23.25" customHeight="1" x14ac:dyDescent="0.2">
      <c r="A19" s="197" t="s">
        <v>109</v>
      </c>
      <c r="B19" s="38" t="s">
        <v>27</v>
      </c>
      <c r="C19" s="62"/>
      <c r="D19" s="63"/>
      <c r="E19" s="83"/>
      <c r="F19" s="84"/>
      <c r="G19" s="83"/>
      <c r="H19" s="84"/>
      <c r="I19" s="83">
        <f>SUMIF(F51:F77,A19,I51:I77)</f>
        <v>0</v>
      </c>
      <c r="J19" s="85"/>
    </row>
    <row r="20" spans="1:10" ht="23.25" customHeight="1" x14ac:dyDescent="0.2">
      <c r="A20" s="197" t="s">
        <v>110</v>
      </c>
      <c r="B20" s="38" t="s">
        <v>28</v>
      </c>
      <c r="C20" s="62"/>
      <c r="D20" s="63"/>
      <c r="E20" s="83"/>
      <c r="F20" s="84"/>
      <c r="G20" s="83"/>
      <c r="H20" s="84"/>
      <c r="I20" s="83">
        <f>SUMIF(F51:F77,A20,I51:I77)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'03 01 Pol'!AE758+'03 02 Pol'!AE104</f>
        <v>0</v>
      </c>
      <c r="G39" s="149">
        <f>'03 01 Pol'!AF758+'03 02 Pol'!AF104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'03 01 Pol'!AE758+'03 02 Pol'!AE104</f>
        <v>0</v>
      </c>
      <c r="G41" s="156">
        <f>'03 01 Pol'!AF758+'03 02 Pol'!AF104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49</v>
      </c>
      <c r="D42" s="147"/>
      <c r="E42" s="147"/>
      <c r="F42" s="160">
        <f>'03 01 Pol'!AE758</f>
        <v>0</v>
      </c>
      <c r="G42" s="150">
        <f>'03 01 Pol'!AF758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50</v>
      </c>
      <c r="C43" s="147" t="s">
        <v>51</v>
      </c>
      <c r="D43" s="147"/>
      <c r="E43" s="147"/>
      <c r="F43" s="160">
        <f>'03 02 Pol'!AE104</f>
        <v>0</v>
      </c>
      <c r="G43" s="150">
        <f>'03 02 Pol'!AF104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/>
      <c r="B44" s="161" t="s">
        <v>52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8" spans="1:10" ht="15.75" x14ac:dyDescent="0.25">
      <c r="B48" s="177" t="s">
        <v>54</v>
      </c>
    </row>
    <row r="50" spans="1:10" ht="25.5" customHeight="1" x14ac:dyDescent="0.2">
      <c r="A50" s="179"/>
      <c r="B50" s="182" t="s">
        <v>17</v>
      </c>
      <c r="C50" s="182" t="s">
        <v>5</v>
      </c>
      <c r="D50" s="183"/>
      <c r="E50" s="183"/>
      <c r="F50" s="184" t="s">
        <v>55</v>
      </c>
      <c r="G50" s="184"/>
      <c r="H50" s="184"/>
      <c r="I50" s="184" t="s">
        <v>29</v>
      </c>
      <c r="J50" s="184" t="s">
        <v>0</v>
      </c>
    </row>
    <row r="51" spans="1:10" ht="36.75" customHeight="1" x14ac:dyDescent="0.2">
      <c r="A51" s="180"/>
      <c r="B51" s="185" t="s">
        <v>56</v>
      </c>
      <c r="C51" s="186" t="s">
        <v>57</v>
      </c>
      <c r="D51" s="187"/>
      <c r="E51" s="187"/>
      <c r="F51" s="193" t="s">
        <v>24</v>
      </c>
      <c r="G51" s="194"/>
      <c r="H51" s="194"/>
      <c r="I51" s="194">
        <f>'03 01 Pol'!G8</f>
        <v>0</v>
      </c>
      <c r="J51" s="191" t="str">
        <f>IF(I78=0,"",I51/I78*100)</f>
        <v/>
      </c>
    </row>
    <row r="52" spans="1:10" ht="36.75" customHeight="1" x14ac:dyDescent="0.2">
      <c r="A52" s="180"/>
      <c r="B52" s="185" t="s">
        <v>58</v>
      </c>
      <c r="C52" s="186" t="s">
        <v>59</v>
      </c>
      <c r="D52" s="187"/>
      <c r="E52" s="187"/>
      <c r="F52" s="193" t="s">
        <v>24</v>
      </c>
      <c r="G52" s="194"/>
      <c r="H52" s="194"/>
      <c r="I52" s="194">
        <f>'03 01 Pol'!G13</f>
        <v>0</v>
      </c>
      <c r="J52" s="191" t="str">
        <f>IF(I78=0,"",I52/I78*100)</f>
        <v/>
      </c>
    </row>
    <row r="53" spans="1:10" ht="36.75" customHeight="1" x14ac:dyDescent="0.2">
      <c r="A53" s="180"/>
      <c r="B53" s="185" t="s">
        <v>60</v>
      </c>
      <c r="C53" s="186" t="s">
        <v>61</v>
      </c>
      <c r="D53" s="187"/>
      <c r="E53" s="187"/>
      <c r="F53" s="193" t="s">
        <v>24</v>
      </c>
      <c r="G53" s="194"/>
      <c r="H53" s="194"/>
      <c r="I53" s="194">
        <f>'03 01 Pol'!G100</f>
        <v>0</v>
      </c>
      <c r="J53" s="191" t="str">
        <f>IF(I78=0,"",I53/I78*100)</f>
        <v/>
      </c>
    </row>
    <row r="54" spans="1:10" ht="36.75" customHeight="1" x14ac:dyDescent="0.2">
      <c r="A54" s="180"/>
      <c r="B54" s="185" t="s">
        <v>62</v>
      </c>
      <c r="C54" s="186" t="s">
        <v>63</v>
      </c>
      <c r="D54" s="187"/>
      <c r="E54" s="187"/>
      <c r="F54" s="193" t="s">
        <v>24</v>
      </c>
      <c r="G54" s="194"/>
      <c r="H54" s="194"/>
      <c r="I54" s="194">
        <f>'03 01 Pol'!G114</f>
        <v>0</v>
      </c>
      <c r="J54" s="191" t="str">
        <f>IF(I78=0,"",I54/I78*100)</f>
        <v/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'03 01 Pol'!G150</f>
        <v>0</v>
      </c>
      <c r="J55" s="191" t="str">
        <f>IF(I78=0,"",I55/I78*100)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25</v>
      </c>
      <c r="G56" s="194"/>
      <c r="H56" s="194"/>
      <c r="I56" s="194">
        <f>'03 01 Pol'!G155</f>
        <v>0</v>
      </c>
      <c r="J56" s="191" t="str">
        <f>IF(I78=0,"",I56/I78*100)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25</v>
      </c>
      <c r="G57" s="194"/>
      <c r="H57" s="194"/>
      <c r="I57" s="194">
        <f>'03 01 Pol'!G165</f>
        <v>0</v>
      </c>
      <c r="J57" s="191" t="str">
        <f>IF(I78=0,"",I57/I78*100)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25</v>
      </c>
      <c r="G58" s="194"/>
      <c r="H58" s="194"/>
      <c r="I58" s="194">
        <f>'03 01 Pol'!G183</f>
        <v>0</v>
      </c>
      <c r="J58" s="191" t="str">
        <f>IF(I78=0,"",I58/I78*100)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25</v>
      </c>
      <c r="G59" s="194"/>
      <c r="H59" s="194"/>
      <c r="I59" s="194">
        <f>'03 01 Pol'!G206</f>
        <v>0</v>
      </c>
      <c r="J59" s="191" t="str">
        <f>IF(I78=0,"",I59/I78*100)</f>
        <v/>
      </c>
    </row>
    <row r="60" spans="1:10" ht="36.75" customHeight="1" x14ac:dyDescent="0.2">
      <c r="A60" s="180"/>
      <c r="B60" s="185" t="s">
        <v>74</v>
      </c>
      <c r="C60" s="186" t="s">
        <v>75</v>
      </c>
      <c r="D60" s="187"/>
      <c r="E60" s="187"/>
      <c r="F60" s="193" t="s">
        <v>25</v>
      </c>
      <c r="G60" s="194"/>
      <c r="H60" s="194"/>
      <c r="I60" s="194">
        <f>'03 01 Pol'!G215</f>
        <v>0</v>
      </c>
      <c r="J60" s="191" t="str">
        <f>IF(I78=0,"",I60/I78*100)</f>
        <v/>
      </c>
    </row>
    <row r="61" spans="1:10" ht="36.75" customHeight="1" x14ac:dyDescent="0.2">
      <c r="A61" s="180"/>
      <c r="B61" s="185" t="s">
        <v>76</v>
      </c>
      <c r="C61" s="186" t="s">
        <v>77</v>
      </c>
      <c r="D61" s="187"/>
      <c r="E61" s="187"/>
      <c r="F61" s="193" t="s">
        <v>25</v>
      </c>
      <c r="G61" s="194"/>
      <c r="H61" s="194"/>
      <c r="I61" s="194">
        <f>'03 01 Pol'!G285</f>
        <v>0</v>
      </c>
      <c r="J61" s="191" t="str">
        <f>IF(I78=0,"",I61/I78*100)</f>
        <v/>
      </c>
    </row>
    <row r="62" spans="1:10" ht="36.75" customHeight="1" x14ac:dyDescent="0.2">
      <c r="A62" s="180"/>
      <c r="B62" s="185" t="s">
        <v>78</v>
      </c>
      <c r="C62" s="186" t="s">
        <v>79</v>
      </c>
      <c r="D62" s="187"/>
      <c r="E62" s="187"/>
      <c r="F62" s="193" t="s">
        <v>25</v>
      </c>
      <c r="G62" s="194"/>
      <c r="H62" s="194"/>
      <c r="I62" s="194">
        <f>'03 01 Pol'!G300</f>
        <v>0</v>
      </c>
      <c r="J62" s="191" t="str">
        <f>IF(I78=0,"",I62/I78*100)</f>
        <v/>
      </c>
    </row>
    <row r="63" spans="1:10" ht="36.75" customHeight="1" x14ac:dyDescent="0.2">
      <c r="A63" s="180"/>
      <c r="B63" s="185" t="s">
        <v>80</v>
      </c>
      <c r="C63" s="186" t="s">
        <v>81</v>
      </c>
      <c r="D63" s="187"/>
      <c r="E63" s="187"/>
      <c r="F63" s="193" t="s">
        <v>25</v>
      </c>
      <c r="G63" s="194"/>
      <c r="H63" s="194"/>
      <c r="I63" s="194">
        <f>'03 01 Pol'!G310</f>
        <v>0</v>
      </c>
      <c r="J63" s="191" t="str">
        <f>IF(I78=0,"",I63/I78*100)</f>
        <v/>
      </c>
    </row>
    <row r="64" spans="1:10" ht="36.75" customHeight="1" x14ac:dyDescent="0.2">
      <c r="A64" s="180"/>
      <c r="B64" s="185" t="s">
        <v>82</v>
      </c>
      <c r="C64" s="186" t="s">
        <v>83</v>
      </c>
      <c r="D64" s="187"/>
      <c r="E64" s="187"/>
      <c r="F64" s="193" t="s">
        <v>25</v>
      </c>
      <c r="G64" s="194"/>
      <c r="H64" s="194"/>
      <c r="I64" s="194">
        <f>'03 01 Pol'!G322</f>
        <v>0</v>
      </c>
      <c r="J64" s="191" t="str">
        <f>IF(I78=0,"",I64/I78*100)</f>
        <v/>
      </c>
    </row>
    <row r="65" spans="1:10" ht="36.75" customHeight="1" x14ac:dyDescent="0.2">
      <c r="A65" s="180"/>
      <c r="B65" s="185" t="s">
        <v>84</v>
      </c>
      <c r="C65" s="186" t="s">
        <v>85</v>
      </c>
      <c r="D65" s="187"/>
      <c r="E65" s="187"/>
      <c r="F65" s="193" t="s">
        <v>25</v>
      </c>
      <c r="G65" s="194"/>
      <c r="H65" s="194"/>
      <c r="I65" s="194">
        <f>'03 01 Pol'!G347</f>
        <v>0</v>
      </c>
      <c r="J65" s="191" t="str">
        <f>IF(I78=0,"",I65/I78*100)</f>
        <v/>
      </c>
    </row>
    <row r="66" spans="1:10" ht="36.75" customHeight="1" x14ac:dyDescent="0.2">
      <c r="A66" s="180"/>
      <c r="B66" s="185" t="s">
        <v>86</v>
      </c>
      <c r="C66" s="186" t="s">
        <v>87</v>
      </c>
      <c r="D66" s="187"/>
      <c r="E66" s="187"/>
      <c r="F66" s="193" t="s">
        <v>25</v>
      </c>
      <c r="G66" s="194"/>
      <c r="H66" s="194"/>
      <c r="I66" s="194">
        <f>'03 01 Pol'!G385</f>
        <v>0</v>
      </c>
      <c r="J66" s="191" t="str">
        <f>IF(I78=0,"",I66/I78*100)</f>
        <v/>
      </c>
    </row>
    <row r="67" spans="1:10" ht="36.75" customHeight="1" x14ac:dyDescent="0.2">
      <c r="A67" s="180"/>
      <c r="B67" s="185" t="s">
        <v>88</v>
      </c>
      <c r="C67" s="186" t="s">
        <v>89</v>
      </c>
      <c r="D67" s="187"/>
      <c r="E67" s="187"/>
      <c r="F67" s="193" t="s">
        <v>25</v>
      </c>
      <c r="G67" s="194"/>
      <c r="H67" s="194"/>
      <c r="I67" s="194">
        <f>'03 01 Pol'!G451</f>
        <v>0</v>
      </c>
      <c r="J67" s="191" t="str">
        <f>IF(I78=0,"",I67/I78*100)</f>
        <v/>
      </c>
    </row>
    <row r="68" spans="1:10" ht="36.75" customHeight="1" x14ac:dyDescent="0.2">
      <c r="A68" s="180"/>
      <c r="B68" s="185" t="s">
        <v>90</v>
      </c>
      <c r="C68" s="186" t="s">
        <v>91</v>
      </c>
      <c r="D68" s="187"/>
      <c r="E68" s="187"/>
      <c r="F68" s="193" t="s">
        <v>25</v>
      </c>
      <c r="G68" s="194"/>
      <c r="H68" s="194"/>
      <c r="I68" s="194">
        <f>'03 01 Pol'!G498</f>
        <v>0</v>
      </c>
      <c r="J68" s="191" t="str">
        <f>IF(I78=0,"",I68/I78*100)</f>
        <v/>
      </c>
    </row>
    <row r="69" spans="1:10" ht="36.75" customHeight="1" x14ac:dyDescent="0.2">
      <c r="A69" s="180"/>
      <c r="B69" s="185" t="s">
        <v>92</v>
      </c>
      <c r="C69" s="186" t="s">
        <v>93</v>
      </c>
      <c r="D69" s="187"/>
      <c r="E69" s="187"/>
      <c r="F69" s="193" t="s">
        <v>25</v>
      </c>
      <c r="G69" s="194"/>
      <c r="H69" s="194"/>
      <c r="I69" s="194">
        <f>'03 01 Pol'!G566</f>
        <v>0</v>
      </c>
      <c r="J69" s="191" t="str">
        <f>IF(I78=0,"",I69/I78*100)</f>
        <v/>
      </c>
    </row>
    <row r="70" spans="1:10" ht="36.75" customHeight="1" x14ac:dyDescent="0.2">
      <c r="A70" s="180"/>
      <c r="B70" s="185" t="s">
        <v>94</v>
      </c>
      <c r="C70" s="186" t="s">
        <v>95</v>
      </c>
      <c r="D70" s="187"/>
      <c r="E70" s="187"/>
      <c r="F70" s="193" t="s">
        <v>25</v>
      </c>
      <c r="G70" s="194"/>
      <c r="H70" s="194"/>
      <c r="I70" s="194">
        <f>'03 01 Pol'!G575</f>
        <v>0</v>
      </c>
      <c r="J70" s="191" t="str">
        <f>IF(I78=0,"",I70/I78*100)</f>
        <v/>
      </c>
    </row>
    <row r="71" spans="1:10" ht="36.75" customHeight="1" x14ac:dyDescent="0.2">
      <c r="A71" s="180"/>
      <c r="B71" s="185" t="s">
        <v>96</v>
      </c>
      <c r="C71" s="186" t="s">
        <v>97</v>
      </c>
      <c r="D71" s="187"/>
      <c r="E71" s="187"/>
      <c r="F71" s="193" t="s">
        <v>26</v>
      </c>
      <c r="G71" s="194"/>
      <c r="H71" s="194"/>
      <c r="I71" s="194">
        <f>'03 02 Pol'!G8</f>
        <v>0</v>
      </c>
      <c r="J71" s="191" t="str">
        <f>IF(I78=0,"",I71/I78*100)</f>
        <v/>
      </c>
    </row>
    <row r="72" spans="1:10" ht="36.75" customHeight="1" x14ac:dyDescent="0.2">
      <c r="A72" s="180"/>
      <c r="B72" s="185" t="s">
        <v>98</v>
      </c>
      <c r="C72" s="186" t="s">
        <v>99</v>
      </c>
      <c r="D72" s="187"/>
      <c r="E72" s="187"/>
      <c r="F72" s="193" t="s">
        <v>26</v>
      </c>
      <c r="G72" s="194"/>
      <c r="H72" s="194"/>
      <c r="I72" s="194">
        <f>'03 02 Pol'!G42</f>
        <v>0</v>
      </c>
      <c r="J72" s="191" t="str">
        <f>IF(I78=0,"",I72/I78*100)</f>
        <v/>
      </c>
    </row>
    <row r="73" spans="1:10" ht="36.75" customHeight="1" x14ac:dyDescent="0.2">
      <c r="A73" s="180"/>
      <c r="B73" s="185" t="s">
        <v>100</v>
      </c>
      <c r="C73" s="186" t="s">
        <v>101</v>
      </c>
      <c r="D73" s="187"/>
      <c r="E73" s="187"/>
      <c r="F73" s="193" t="s">
        <v>26</v>
      </c>
      <c r="G73" s="194"/>
      <c r="H73" s="194"/>
      <c r="I73" s="194">
        <f>'03 02 Pol'!G80</f>
        <v>0</v>
      </c>
      <c r="J73" s="191" t="str">
        <f>IF(I78=0,"",I73/I78*100)</f>
        <v/>
      </c>
    </row>
    <row r="74" spans="1:10" ht="36.75" customHeight="1" x14ac:dyDescent="0.2">
      <c r="A74" s="180"/>
      <c r="B74" s="185" t="s">
        <v>102</v>
      </c>
      <c r="C74" s="186" t="s">
        <v>103</v>
      </c>
      <c r="D74" s="187"/>
      <c r="E74" s="187"/>
      <c r="F74" s="193" t="s">
        <v>26</v>
      </c>
      <c r="G74" s="194"/>
      <c r="H74" s="194"/>
      <c r="I74" s="194">
        <f>'03 02 Pol'!G85</f>
        <v>0</v>
      </c>
      <c r="J74" s="191" t="str">
        <f>IF(I78=0,"",I74/I78*100)</f>
        <v/>
      </c>
    </row>
    <row r="75" spans="1:10" ht="36.75" customHeight="1" x14ac:dyDescent="0.2">
      <c r="A75" s="180"/>
      <c r="B75" s="185" t="s">
        <v>104</v>
      </c>
      <c r="C75" s="186" t="s">
        <v>105</v>
      </c>
      <c r="D75" s="187"/>
      <c r="E75" s="187"/>
      <c r="F75" s="193" t="s">
        <v>26</v>
      </c>
      <c r="G75" s="194"/>
      <c r="H75" s="194"/>
      <c r="I75" s="194">
        <f>'03 02 Pol'!G97</f>
        <v>0</v>
      </c>
      <c r="J75" s="191" t="str">
        <f>IF(I78=0,"",I75/I78*100)</f>
        <v/>
      </c>
    </row>
    <row r="76" spans="1:10" ht="36.75" customHeight="1" x14ac:dyDescent="0.2">
      <c r="A76" s="180"/>
      <c r="B76" s="185" t="s">
        <v>106</v>
      </c>
      <c r="C76" s="186" t="s">
        <v>107</v>
      </c>
      <c r="D76" s="187"/>
      <c r="E76" s="187"/>
      <c r="F76" s="193" t="s">
        <v>108</v>
      </c>
      <c r="G76" s="194"/>
      <c r="H76" s="194"/>
      <c r="I76" s="194">
        <f>'03 01 Pol'!G733</f>
        <v>0</v>
      </c>
      <c r="J76" s="191" t="str">
        <f>IF(I78=0,"",I76/I78*100)</f>
        <v/>
      </c>
    </row>
    <row r="77" spans="1:10" ht="36.75" customHeight="1" x14ac:dyDescent="0.2">
      <c r="A77" s="180"/>
      <c r="B77" s="185" t="s">
        <v>109</v>
      </c>
      <c r="C77" s="186" t="s">
        <v>27</v>
      </c>
      <c r="D77" s="187"/>
      <c r="E77" s="187"/>
      <c r="F77" s="193" t="s">
        <v>109</v>
      </c>
      <c r="G77" s="194"/>
      <c r="H77" s="194"/>
      <c r="I77" s="194">
        <f>'03 01 Pol'!G750</f>
        <v>0</v>
      </c>
      <c r="J77" s="191" t="str">
        <f>IF(I78=0,"",I77/I78*100)</f>
        <v/>
      </c>
    </row>
    <row r="78" spans="1:10" ht="25.5" customHeight="1" x14ac:dyDescent="0.2">
      <c r="A78" s="181"/>
      <c r="B78" s="188" t="s">
        <v>1</v>
      </c>
      <c r="C78" s="189"/>
      <c r="D78" s="190"/>
      <c r="E78" s="190"/>
      <c r="F78" s="195"/>
      <c r="G78" s="196"/>
      <c r="H78" s="196"/>
      <c r="I78" s="196">
        <f>SUM(I51:I77)</f>
        <v>0</v>
      </c>
      <c r="J78" s="192">
        <f>SUM(J51:J77)</f>
        <v>0</v>
      </c>
    </row>
    <row r="79" spans="1:10" x14ac:dyDescent="0.2">
      <c r="F79" s="133"/>
      <c r="G79" s="133"/>
      <c r="H79" s="133"/>
      <c r="I79" s="133"/>
      <c r="J79" s="134"/>
    </row>
    <row r="80" spans="1:10" x14ac:dyDescent="0.2">
      <c r="F80" s="133"/>
      <c r="G80" s="133"/>
      <c r="H80" s="133"/>
      <c r="I80" s="133"/>
      <c r="J80" s="134"/>
    </row>
    <row r="81" spans="6:10" x14ac:dyDescent="0.2">
      <c r="F81" s="133"/>
      <c r="G81" s="133"/>
      <c r="H81" s="133"/>
      <c r="I81" s="133"/>
      <c r="J81" s="134"/>
    </row>
  </sheetData>
  <sheetProtection algorithmName="SHA-512" hashValue="s5M4R/FT9yYlE93rUhXgeBpcMWNPBZsUKICvuEKVKeCP3OQoFCXeyxhh0fSLhWHZTNlUbj1WZhjm8wWZpFbLLA==" saltValue="5bY7L2/ZdsPJX31zTShAm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atcL14mUCyES9R3aoP6H9hAnt89MikAmjmV6qQo7A5mFxe2kh9KYYwQKSdszhPzOJwHovEHyi/YBk3x51h2YmQ==" saltValue="fmY1dvPC8sZ5g0hYA+hED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41D1B-E2BB-4B71-AB0E-2081823AF61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111</v>
      </c>
      <c r="B1" s="198"/>
      <c r="C1" s="198"/>
      <c r="D1" s="198"/>
      <c r="E1" s="198"/>
      <c r="F1" s="198"/>
      <c r="G1" s="198"/>
      <c r="AG1" t="s">
        <v>112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113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113</v>
      </c>
      <c r="AG3" t="s">
        <v>114</v>
      </c>
    </row>
    <row r="4" spans="1:60" ht="24.95" customHeight="1" x14ac:dyDescent="0.2">
      <c r="A4" s="203" t="s">
        <v>9</v>
      </c>
      <c r="B4" s="204" t="s">
        <v>43</v>
      </c>
      <c r="C4" s="205" t="s">
        <v>49</v>
      </c>
      <c r="D4" s="206"/>
      <c r="E4" s="206"/>
      <c r="F4" s="206"/>
      <c r="G4" s="207"/>
      <c r="AG4" t="s">
        <v>115</v>
      </c>
    </row>
    <row r="5" spans="1:60" x14ac:dyDescent="0.2">
      <c r="D5" s="10"/>
    </row>
    <row r="6" spans="1:60" ht="38.25" x14ac:dyDescent="0.2">
      <c r="A6" s="209" t="s">
        <v>116</v>
      </c>
      <c r="B6" s="211" t="s">
        <v>117</v>
      </c>
      <c r="C6" s="211" t="s">
        <v>118</v>
      </c>
      <c r="D6" s="210" t="s">
        <v>119</v>
      </c>
      <c r="E6" s="209" t="s">
        <v>120</v>
      </c>
      <c r="F6" s="208" t="s">
        <v>121</v>
      </c>
      <c r="G6" s="209" t="s">
        <v>29</v>
      </c>
      <c r="H6" s="212" t="s">
        <v>30</v>
      </c>
      <c r="I6" s="212" t="s">
        <v>122</v>
      </c>
      <c r="J6" s="212" t="s">
        <v>31</v>
      </c>
      <c r="K6" s="212" t="s">
        <v>123</v>
      </c>
      <c r="L6" s="212" t="s">
        <v>124</v>
      </c>
      <c r="M6" s="212" t="s">
        <v>125</v>
      </c>
      <c r="N6" s="212" t="s">
        <v>126</v>
      </c>
      <c r="O6" s="212" t="s">
        <v>127</v>
      </c>
      <c r="P6" s="212" t="s">
        <v>128</v>
      </c>
      <c r="Q6" s="212" t="s">
        <v>129</v>
      </c>
      <c r="R6" s="212" t="s">
        <v>130</v>
      </c>
      <c r="S6" s="212" t="s">
        <v>131</v>
      </c>
      <c r="T6" s="212" t="s">
        <v>132</v>
      </c>
      <c r="U6" s="212" t="s">
        <v>133</v>
      </c>
      <c r="V6" s="212" t="s">
        <v>134</v>
      </c>
      <c r="W6" s="212" t="s">
        <v>135</v>
      </c>
      <c r="X6" s="212" t="s">
        <v>136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137</v>
      </c>
      <c r="B8" s="227" t="s">
        <v>56</v>
      </c>
      <c r="C8" s="251" t="s">
        <v>57</v>
      </c>
      <c r="D8" s="228"/>
      <c r="E8" s="229"/>
      <c r="F8" s="230"/>
      <c r="G8" s="230">
        <f>SUMIF(AG9:AG12,"&lt;&gt;NOR",G9:G12)</f>
        <v>0</v>
      </c>
      <c r="H8" s="230"/>
      <c r="I8" s="230">
        <f>SUM(I9:I12)</f>
        <v>0</v>
      </c>
      <c r="J8" s="230"/>
      <c r="K8" s="230">
        <f>SUM(K9:K12)</f>
        <v>0</v>
      </c>
      <c r="L8" s="230"/>
      <c r="M8" s="230">
        <f>SUM(M9:M12)</f>
        <v>0</v>
      </c>
      <c r="N8" s="230"/>
      <c r="O8" s="230">
        <f>SUM(O9:O12)</f>
        <v>0.09</v>
      </c>
      <c r="P8" s="230"/>
      <c r="Q8" s="230">
        <f>SUM(Q9:Q12)</f>
        <v>0</v>
      </c>
      <c r="R8" s="230"/>
      <c r="S8" s="230"/>
      <c r="T8" s="231"/>
      <c r="U8" s="225"/>
      <c r="V8" s="225">
        <f>SUM(V9:V12)</f>
        <v>0.94</v>
      </c>
      <c r="W8" s="225"/>
      <c r="X8" s="225"/>
      <c r="AG8" t="s">
        <v>138</v>
      </c>
    </row>
    <row r="9" spans="1:60" ht="22.5" outlineLevel="1" x14ac:dyDescent="0.2">
      <c r="A9" s="232">
        <v>1</v>
      </c>
      <c r="B9" s="233" t="s">
        <v>139</v>
      </c>
      <c r="C9" s="252" t="s">
        <v>140</v>
      </c>
      <c r="D9" s="234" t="s">
        <v>141</v>
      </c>
      <c r="E9" s="235">
        <v>0.11550000000000001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0.74602000000000002</v>
      </c>
      <c r="O9" s="237">
        <f>ROUND(E9*N9,2)</f>
        <v>0.09</v>
      </c>
      <c r="P9" s="237">
        <v>0</v>
      </c>
      <c r="Q9" s="237">
        <f>ROUND(E9*P9,2)</f>
        <v>0</v>
      </c>
      <c r="R9" s="237" t="s">
        <v>142</v>
      </c>
      <c r="S9" s="237" t="s">
        <v>143</v>
      </c>
      <c r="T9" s="238" t="s">
        <v>143</v>
      </c>
      <c r="U9" s="222">
        <v>8.1549999999999994</v>
      </c>
      <c r="V9" s="222">
        <f>ROUND(E9*U9,2)</f>
        <v>0.94</v>
      </c>
      <c r="W9" s="222"/>
      <c r="X9" s="222" t="s">
        <v>144</v>
      </c>
      <c r="Y9" s="213"/>
      <c r="Z9" s="213"/>
      <c r="AA9" s="213"/>
      <c r="AB9" s="213"/>
      <c r="AC9" s="213"/>
      <c r="AD9" s="213"/>
      <c r="AE9" s="213"/>
      <c r="AF9" s="213"/>
      <c r="AG9" s="213" t="s">
        <v>145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3" t="s">
        <v>146</v>
      </c>
      <c r="D10" s="239"/>
      <c r="E10" s="239"/>
      <c r="F10" s="239"/>
      <c r="G10" s="239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147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4" t="s">
        <v>148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149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4" t="s">
        <v>150</v>
      </c>
      <c r="D12" s="223"/>
      <c r="E12" s="224">
        <v>0.11550000000000001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149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26" t="s">
        <v>137</v>
      </c>
      <c r="B13" s="227" t="s">
        <v>58</v>
      </c>
      <c r="C13" s="251" t="s">
        <v>59</v>
      </c>
      <c r="D13" s="228"/>
      <c r="E13" s="229"/>
      <c r="F13" s="230"/>
      <c r="G13" s="230">
        <f>SUMIF(AG14:AG99,"&lt;&gt;NOR",G14:G99)</f>
        <v>0</v>
      </c>
      <c r="H13" s="230"/>
      <c r="I13" s="230">
        <f>SUM(I14:I99)</f>
        <v>0</v>
      </c>
      <c r="J13" s="230"/>
      <c r="K13" s="230">
        <f>SUM(K14:K99)</f>
        <v>0</v>
      </c>
      <c r="L13" s="230"/>
      <c r="M13" s="230">
        <f>SUM(M14:M99)</f>
        <v>0</v>
      </c>
      <c r="N13" s="230"/>
      <c r="O13" s="230">
        <f>SUM(O14:O99)</f>
        <v>0.8600000000000001</v>
      </c>
      <c r="P13" s="230"/>
      <c r="Q13" s="230">
        <f>SUM(Q14:Q99)</f>
        <v>0</v>
      </c>
      <c r="R13" s="230"/>
      <c r="S13" s="230"/>
      <c r="T13" s="231"/>
      <c r="U13" s="225"/>
      <c r="V13" s="225">
        <f>SUM(V14:V99)</f>
        <v>26.549999999999997</v>
      </c>
      <c r="W13" s="225"/>
      <c r="X13" s="225"/>
      <c r="AG13" t="s">
        <v>138</v>
      </c>
    </row>
    <row r="14" spans="1:60" outlineLevel="1" x14ac:dyDescent="0.2">
      <c r="A14" s="232">
        <v>2</v>
      </c>
      <c r="B14" s="233" t="s">
        <v>151</v>
      </c>
      <c r="C14" s="252" t="s">
        <v>152</v>
      </c>
      <c r="D14" s="234" t="s">
        <v>153</v>
      </c>
      <c r="E14" s="235">
        <v>5.3250000000000002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4.0000000000000003E-5</v>
      </c>
      <c r="O14" s="237">
        <f>ROUND(E14*N14,2)</f>
        <v>0</v>
      </c>
      <c r="P14" s="237">
        <v>0</v>
      </c>
      <c r="Q14" s="237">
        <f>ROUND(E14*P14,2)</f>
        <v>0</v>
      </c>
      <c r="R14" s="237" t="s">
        <v>154</v>
      </c>
      <c r="S14" s="237" t="s">
        <v>143</v>
      </c>
      <c r="T14" s="238" t="s">
        <v>143</v>
      </c>
      <c r="U14" s="222">
        <v>7.8E-2</v>
      </c>
      <c r="V14" s="222">
        <f>ROUND(E14*U14,2)</f>
        <v>0.42</v>
      </c>
      <c r="W14" s="222"/>
      <c r="X14" s="222" t="s">
        <v>144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145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20"/>
      <c r="B15" s="221"/>
      <c r="C15" s="253" t="s">
        <v>155</v>
      </c>
      <c r="D15" s="239"/>
      <c r="E15" s="239"/>
      <c r="F15" s="239"/>
      <c r="G15" s="239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147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0" t="str">
        <f>C15</f>
        <v>které se zřizují před úpravami povrchu, a obalení osazených dveřních zárubní před znečištěním při úpravách povrchu nástřikem plastických maltovin včetně pozdějšího odkrytí,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4" t="s">
        <v>156</v>
      </c>
      <c r="D16" s="223"/>
      <c r="E16" s="224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149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4" t="s">
        <v>157</v>
      </c>
      <c r="D17" s="223"/>
      <c r="E17" s="224">
        <v>3.9375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149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4" t="s">
        <v>158</v>
      </c>
      <c r="D18" s="223"/>
      <c r="E18" s="224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149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4" t="s">
        <v>159</v>
      </c>
      <c r="D19" s="223"/>
      <c r="E19" s="224">
        <v>1.1375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149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4" t="s">
        <v>160</v>
      </c>
      <c r="D20" s="223"/>
      <c r="E20" s="224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149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4" t="s">
        <v>161</v>
      </c>
      <c r="D21" s="223"/>
      <c r="E21" s="224">
        <v>0.25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149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33.75" outlineLevel="1" x14ac:dyDescent="0.2">
      <c r="A22" s="232">
        <v>3</v>
      </c>
      <c r="B22" s="233" t="s">
        <v>162</v>
      </c>
      <c r="C22" s="252" t="s">
        <v>163</v>
      </c>
      <c r="D22" s="234" t="s">
        <v>153</v>
      </c>
      <c r="E22" s="235">
        <v>34.1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15</v>
      </c>
      <c r="M22" s="237">
        <f>G22*(1+L22/100)</f>
        <v>0</v>
      </c>
      <c r="N22" s="237">
        <v>3.5500000000000002E-3</v>
      </c>
      <c r="O22" s="237">
        <f>ROUND(E22*N22,2)</f>
        <v>0.12</v>
      </c>
      <c r="P22" s="237">
        <v>0</v>
      </c>
      <c r="Q22" s="237">
        <f>ROUND(E22*P22,2)</f>
        <v>0</v>
      </c>
      <c r="R22" s="237" t="s">
        <v>142</v>
      </c>
      <c r="S22" s="237" t="s">
        <v>143</v>
      </c>
      <c r="T22" s="238" t="s">
        <v>143</v>
      </c>
      <c r="U22" s="222">
        <v>0.15539</v>
      </c>
      <c r="V22" s="222">
        <f>ROUND(E22*U22,2)</f>
        <v>5.3</v>
      </c>
      <c r="W22" s="222"/>
      <c r="X22" s="222" t="s">
        <v>144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145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5" t="s">
        <v>164</v>
      </c>
      <c r="D23" s="241"/>
      <c r="E23" s="241"/>
      <c r="F23" s="241"/>
      <c r="G23" s="241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165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4" t="s">
        <v>166</v>
      </c>
      <c r="D24" s="223"/>
      <c r="E24" s="224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149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4" t="s">
        <v>167</v>
      </c>
      <c r="D25" s="223"/>
      <c r="E25" s="224">
        <v>34.1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149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32">
        <v>4</v>
      </c>
      <c r="B26" s="233" t="s">
        <v>168</v>
      </c>
      <c r="C26" s="252" t="s">
        <v>169</v>
      </c>
      <c r="D26" s="234" t="s">
        <v>153</v>
      </c>
      <c r="E26" s="235">
        <v>134.69049999999999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15</v>
      </c>
      <c r="M26" s="237">
        <f>G26*(1+L26/100)</f>
        <v>0</v>
      </c>
      <c r="N26" s="237">
        <v>3.2799999999999999E-3</v>
      </c>
      <c r="O26" s="237">
        <f>ROUND(E26*N26,2)</f>
        <v>0.44</v>
      </c>
      <c r="P26" s="237">
        <v>0</v>
      </c>
      <c r="Q26" s="237">
        <f>ROUND(E26*P26,2)</f>
        <v>0</v>
      </c>
      <c r="R26" s="237" t="s">
        <v>142</v>
      </c>
      <c r="S26" s="237" t="s">
        <v>143</v>
      </c>
      <c r="T26" s="238" t="s">
        <v>143</v>
      </c>
      <c r="U26" s="222">
        <v>0.10872</v>
      </c>
      <c r="V26" s="222">
        <f>ROUND(E26*U26,2)</f>
        <v>14.64</v>
      </c>
      <c r="W26" s="222"/>
      <c r="X26" s="222" t="s">
        <v>144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4" t="s">
        <v>170</v>
      </c>
      <c r="D27" s="223"/>
      <c r="E27" s="224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149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4" t="s">
        <v>171</v>
      </c>
      <c r="D28" s="223"/>
      <c r="E28" s="224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149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4" t="s">
        <v>172</v>
      </c>
      <c r="D29" s="223"/>
      <c r="E29" s="224">
        <v>8.2799999999999994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149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4" t="s">
        <v>173</v>
      </c>
      <c r="D30" s="223"/>
      <c r="E30" s="224">
        <v>16.920000000000002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149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4" t="s">
        <v>174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149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4" t="s">
        <v>175</v>
      </c>
      <c r="D32" s="223"/>
      <c r="E32" s="224">
        <v>-1.6745000000000001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149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4" t="s">
        <v>176</v>
      </c>
      <c r="D33" s="223"/>
      <c r="E33" s="224">
        <v>-1.4775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149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4" t="s">
        <v>177</v>
      </c>
      <c r="D34" s="223"/>
      <c r="E34" s="224">
        <v>-1.7729999999999999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149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4" t="s">
        <v>178</v>
      </c>
      <c r="D35" s="223"/>
      <c r="E35" s="224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149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4" t="s">
        <v>179</v>
      </c>
      <c r="D36" s="223"/>
      <c r="E36" s="224">
        <v>1.84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149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4" t="s">
        <v>180</v>
      </c>
      <c r="D37" s="223"/>
      <c r="E37" s="224">
        <v>0.57999999999999996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149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4" t="s">
        <v>181</v>
      </c>
      <c r="D38" s="223"/>
      <c r="E38" s="224">
        <v>0.37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149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4" t="s">
        <v>182</v>
      </c>
      <c r="D39" s="223"/>
      <c r="E39" s="224">
        <v>0.96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149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4" t="s">
        <v>183</v>
      </c>
      <c r="D40" s="223"/>
      <c r="E40" s="224">
        <v>0.25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149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4" t="s">
        <v>184</v>
      </c>
      <c r="D41" s="223"/>
      <c r="E41" s="224">
        <v>0.6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149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4" t="s">
        <v>185</v>
      </c>
      <c r="D42" s="223"/>
      <c r="E42" s="224">
        <v>1.3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149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4" t="s">
        <v>186</v>
      </c>
      <c r="D43" s="223"/>
      <c r="E43" s="224">
        <v>1.48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149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4" t="s">
        <v>187</v>
      </c>
      <c r="D44" s="223"/>
      <c r="E44" s="224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149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4" t="s">
        <v>156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149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4" t="s">
        <v>188</v>
      </c>
      <c r="D46" s="223"/>
      <c r="E46" s="224">
        <v>15.39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149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4" t="s">
        <v>189</v>
      </c>
      <c r="D47" s="223"/>
      <c r="E47" s="224">
        <v>10.29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149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4" t="s">
        <v>190</v>
      </c>
      <c r="D48" s="223"/>
      <c r="E48" s="224">
        <v>11.88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149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4" t="s">
        <v>191</v>
      </c>
      <c r="D49" s="223"/>
      <c r="E49" s="224">
        <v>2.1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149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4" t="s">
        <v>192</v>
      </c>
      <c r="D50" s="223"/>
      <c r="E50" s="224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149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4" t="s">
        <v>193</v>
      </c>
      <c r="D51" s="223"/>
      <c r="E51" s="224">
        <v>0.67500000000000004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149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4" t="s">
        <v>194</v>
      </c>
      <c r="D52" s="223"/>
      <c r="E52" s="224">
        <v>4.7249999999999996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149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4" t="s">
        <v>195</v>
      </c>
      <c r="D53" s="223"/>
      <c r="E53" s="224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149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4" t="s">
        <v>196</v>
      </c>
      <c r="D54" s="223"/>
      <c r="E54" s="224">
        <v>-1.4450000000000001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149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4" t="s">
        <v>197</v>
      </c>
      <c r="D55" s="223"/>
      <c r="E55" s="224">
        <v>-3.9375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149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4" t="s">
        <v>198</v>
      </c>
      <c r="D56" s="223"/>
      <c r="E56" s="224">
        <v>-1.7170000000000001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149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4" t="s">
        <v>158</v>
      </c>
      <c r="D57" s="223"/>
      <c r="E57" s="224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149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4" t="s">
        <v>199</v>
      </c>
      <c r="D58" s="223"/>
      <c r="E58" s="224">
        <v>28.8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149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4" t="s">
        <v>192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149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4" t="s">
        <v>200</v>
      </c>
      <c r="D60" s="223"/>
      <c r="E60" s="224">
        <v>0.29249999999999998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149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4" t="s">
        <v>201</v>
      </c>
      <c r="D61" s="223"/>
      <c r="E61" s="224">
        <v>1.575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149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4" t="s">
        <v>174</v>
      </c>
      <c r="D62" s="223"/>
      <c r="E62" s="224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149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4" t="s">
        <v>198</v>
      </c>
      <c r="D63" s="223"/>
      <c r="E63" s="224">
        <v>-1.7170000000000001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149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4" t="s">
        <v>202</v>
      </c>
      <c r="D64" s="223"/>
      <c r="E64" s="224">
        <v>-1.1375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149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4" t="s">
        <v>203</v>
      </c>
      <c r="D65" s="223"/>
      <c r="E65" s="224">
        <v>-1.379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149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4" t="s">
        <v>160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149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4" t="s">
        <v>204</v>
      </c>
      <c r="D67" s="223"/>
      <c r="E67" s="224">
        <v>5.22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149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4" t="s">
        <v>205</v>
      </c>
      <c r="D68" s="223"/>
      <c r="E68" s="224">
        <v>3.6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149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4" t="s">
        <v>192</v>
      </c>
      <c r="D69" s="223"/>
      <c r="E69" s="224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149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4" t="s">
        <v>206</v>
      </c>
      <c r="D70" s="223"/>
      <c r="E70" s="224">
        <v>0.15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149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4" t="s">
        <v>174</v>
      </c>
      <c r="D71" s="223"/>
      <c r="E71" s="224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149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4" t="s">
        <v>203</v>
      </c>
      <c r="D72" s="223"/>
      <c r="E72" s="224">
        <v>-1.379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149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4" t="s">
        <v>207</v>
      </c>
      <c r="D73" s="223"/>
      <c r="E73" s="224">
        <v>-0.25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149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4" t="s">
        <v>208</v>
      </c>
      <c r="D74" s="223"/>
      <c r="E74" s="224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149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4" t="s">
        <v>209</v>
      </c>
      <c r="D75" s="223"/>
      <c r="E75" s="224">
        <v>35.299999999999997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149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32">
        <v>5</v>
      </c>
      <c r="B76" s="233" t="s">
        <v>210</v>
      </c>
      <c r="C76" s="252" t="s">
        <v>211</v>
      </c>
      <c r="D76" s="234" t="s">
        <v>153</v>
      </c>
      <c r="E76" s="235">
        <v>14.0205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15</v>
      </c>
      <c r="M76" s="237">
        <f>G76*(1+L76/100)</f>
        <v>0</v>
      </c>
      <c r="N76" s="237">
        <v>1.5810000000000001E-2</v>
      </c>
      <c r="O76" s="237">
        <f>ROUND(E76*N76,2)</f>
        <v>0.22</v>
      </c>
      <c r="P76" s="237">
        <v>0</v>
      </c>
      <c r="Q76" s="237">
        <f>ROUND(E76*P76,2)</f>
        <v>0</v>
      </c>
      <c r="R76" s="237" t="s">
        <v>142</v>
      </c>
      <c r="S76" s="237" t="s">
        <v>143</v>
      </c>
      <c r="T76" s="238" t="s">
        <v>143</v>
      </c>
      <c r="U76" s="222">
        <v>0.24845</v>
      </c>
      <c r="V76" s="222">
        <f>ROUND(E76*U76,2)</f>
        <v>3.48</v>
      </c>
      <c r="W76" s="222"/>
      <c r="X76" s="222" t="s">
        <v>144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145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5" t="s">
        <v>164</v>
      </c>
      <c r="D77" s="241"/>
      <c r="E77" s="241"/>
      <c r="F77" s="241"/>
      <c r="G77" s="241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165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4" t="s">
        <v>212</v>
      </c>
      <c r="D78" s="223"/>
      <c r="E78" s="224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149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4" t="s">
        <v>178</v>
      </c>
      <c r="D79" s="223"/>
      <c r="E79" s="224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149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4" t="s">
        <v>213</v>
      </c>
      <c r="D80" s="223"/>
      <c r="E80" s="224">
        <v>3.8639999999999999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149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4" t="s">
        <v>214</v>
      </c>
      <c r="D81" s="223"/>
      <c r="E81" s="224">
        <v>1.218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149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4" t="s">
        <v>215</v>
      </c>
      <c r="D82" s="223"/>
      <c r="E82" s="224">
        <v>0.77700000000000002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149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4" t="s">
        <v>216</v>
      </c>
      <c r="D83" s="223"/>
      <c r="E83" s="224">
        <v>2.016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149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4" t="s">
        <v>217</v>
      </c>
      <c r="D84" s="223"/>
      <c r="E84" s="224">
        <v>0.52500000000000002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149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4" t="s">
        <v>218</v>
      </c>
      <c r="D85" s="223"/>
      <c r="E85" s="224">
        <v>1.26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149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4" t="s">
        <v>219</v>
      </c>
      <c r="D86" s="223"/>
      <c r="E86" s="224">
        <v>2.73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149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4" t="s">
        <v>220</v>
      </c>
      <c r="D87" s="223"/>
      <c r="E87" s="224">
        <v>3.1080000000000001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149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4" t="s">
        <v>195</v>
      </c>
      <c r="D88" s="223"/>
      <c r="E88" s="224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149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4" t="s">
        <v>176</v>
      </c>
      <c r="D89" s="223"/>
      <c r="E89" s="224">
        <v>-1.4775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149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2">
        <v>6</v>
      </c>
      <c r="B90" s="233" t="s">
        <v>221</v>
      </c>
      <c r="C90" s="252" t="s">
        <v>222</v>
      </c>
      <c r="D90" s="234" t="s">
        <v>153</v>
      </c>
      <c r="E90" s="235">
        <v>1.26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15</v>
      </c>
      <c r="M90" s="237">
        <f>G90*(1+L90/100)</f>
        <v>0</v>
      </c>
      <c r="N90" s="237">
        <v>3.6069999999999998E-2</v>
      </c>
      <c r="O90" s="237">
        <f>ROUND(E90*N90,2)</f>
        <v>0.05</v>
      </c>
      <c r="P90" s="237">
        <v>0</v>
      </c>
      <c r="Q90" s="237">
        <f>ROUND(E90*P90,2)</f>
        <v>0</v>
      </c>
      <c r="R90" s="237" t="s">
        <v>142</v>
      </c>
      <c r="S90" s="237" t="s">
        <v>143</v>
      </c>
      <c r="T90" s="238" t="s">
        <v>143</v>
      </c>
      <c r="U90" s="222">
        <v>1.58036</v>
      </c>
      <c r="V90" s="222">
        <f>ROUND(E90*U90,2)</f>
        <v>1.99</v>
      </c>
      <c r="W90" s="222"/>
      <c r="X90" s="222" t="s">
        <v>144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145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3" t="s">
        <v>223</v>
      </c>
      <c r="D91" s="239"/>
      <c r="E91" s="239"/>
      <c r="F91" s="239"/>
      <c r="G91" s="239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147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4" t="s">
        <v>224</v>
      </c>
      <c r="D92" s="223"/>
      <c r="E92" s="224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149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4" t="s">
        <v>225</v>
      </c>
      <c r="D93" s="223"/>
      <c r="E93" s="224">
        <v>0.63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149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4" t="s">
        <v>226</v>
      </c>
      <c r="D94" s="223"/>
      <c r="E94" s="224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149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4" t="s">
        <v>225</v>
      </c>
      <c r="D95" s="223"/>
      <c r="E95" s="224">
        <v>0.63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149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32">
        <v>7</v>
      </c>
      <c r="B96" s="233" t="s">
        <v>227</v>
      </c>
      <c r="C96" s="252" t="s">
        <v>228</v>
      </c>
      <c r="D96" s="234" t="s">
        <v>153</v>
      </c>
      <c r="E96" s="235">
        <v>0.77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15</v>
      </c>
      <c r="M96" s="237">
        <f>G96*(1+L96/100)</f>
        <v>0</v>
      </c>
      <c r="N96" s="237">
        <v>3.5700000000000003E-2</v>
      </c>
      <c r="O96" s="237">
        <f>ROUND(E96*N96,2)</f>
        <v>0.03</v>
      </c>
      <c r="P96" s="237">
        <v>0</v>
      </c>
      <c r="Q96" s="237">
        <f>ROUND(E96*P96,2)</f>
        <v>0</v>
      </c>
      <c r="R96" s="237" t="s">
        <v>154</v>
      </c>
      <c r="S96" s="237" t="s">
        <v>143</v>
      </c>
      <c r="T96" s="238" t="s">
        <v>143</v>
      </c>
      <c r="U96" s="222">
        <v>0.93069999999999997</v>
      </c>
      <c r="V96" s="222">
        <f>ROUND(E96*U96,2)</f>
        <v>0.72</v>
      </c>
      <c r="W96" s="222"/>
      <c r="X96" s="222" t="s">
        <v>144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145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3" t="s">
        <v>229</v>
      </c>
      <c r="D97" s="239"/>
      <c r="E97" s="239"/>
      <c r="F97" s="239"/>
      <c r="G97" s="239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147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4" t="s">
        <v>148</v>
      </c>
      <c r="D98" s="223"/>
      <c r="E98" s="224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149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4" t="s">
        <v>230</v>
      </c>
      <c r="D99" s="223"/>
      <c r="E99" s="224">
        <v>0.77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149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6" t="s">
        <v>137</v>
      </c>
      <c r="B100" s="227" t="s">
        <v>60</v>
      </c>
      <c r="C100" s="251" t="s">
        <v>61</v>
      </c>
      <c r="D100" s="228"/>
      <c r="E100" s="229"/>
      <c r="F100" s="230"/>
      <c r="G100" s="230">
        <f>SUMIF(AG101:AG113,"&lt;&gt;NOR",G101:G113)</f>
        <v>0</v>
      </c>
      <c r="H100" s="230"/>
      <c r="I100" s="230">
        <f>SUM(I101:I113)</f>
        <v>0</v>
      </c>
      <c r="J100" s="230"/>
      <c r="K100" s="230">
        <f>SUM(K101:K113)</f>
        <v>0</v>
      </c>
      <c r="L100" s="230"/>
      <c r="M100" s="230">
        <f>SUM(M101:M113)</f>
        <v>0</v>
      </c>
      <c r="N100" s="230"/>
      <c r="O100" s="230">
        <f>SUM(O101:O113)</f>
        <v>0</v>
      </c>
      <c r="P100" s="230"/>
      <c r="Q100" s="230">
        <f>SUM(Q101:Q113)</f>
        <v>0</v>
      </c>
      <c r="R100" s="230"/>
      <c r="S100" s="230"/>
      <c r="T100" s="231"/>
      <c r="U100" s="225"/>
      <c r="V100" s="225">
        <f>SUM(V101:V113)</f>
        <v>12.209999999999999</v>
      </c>
      <c r="W100" s="225"/>
      <c r="X100" s="225"/>
      <c r="AG100" t="s">
        <v>138</v>
      </c>
    </row>
    <row r="101" spans="1:60" ht="56.25" outlineLevel="1" x14ac:dyDescent="0.2">
      <c r="A101" s="232">
        <v>8</v>
      </c>
      <c r="B101" s="233" t="s">
        <v>231</v>
      </c>
      <c r="C101" s="252" t="s">
        <v>232</v>
      </c>
      <c r="D101" s="234" t="s">
        <v>153</v>
      </c>
      <c r="E101" s="235">
        <v>34.1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15</v>
      </c>
      <c r="M101" s="237">
        <f>G101*(1+L101/100)</f>
        <v>0</v>
      </c>
      <c r="N101" s="237">
        <v>4.0000000000000003E-5</v>
      </c>
      <c r="O101" s="237">
        <f>ROUND(E101*N101,2)</f>
        <v>0</v>
      </c>
      <c r="P101" s="237">
        <v>0</v>
      </c>
      <c r="Q101" s="237">
        <f>ROUND(E101*P101,2)</f>
        <v>0</v>
      </c>
      <c r="R101" s="237" t="s">
        <v>154</v>
      </c>
      <c r="S101" s="237" t="s">
        <v>143</v>
      </c>
      <c r="T101" s="238" t="s">
        <v>143</v>
      </c>
      <c r="U101" s="222">
        <v>0.308</v>
      </c>
      <c r="V101" s="222">
        <f>ROUND(E101*U101,2)</f>
        <v>10.5</v>
      </c>
      <c r="W101" s="222"/>
      <c r="X101" s="222" t="s">
        <v>144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145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4" t="s">
        <v>233</v>
      </c>
      <c r="D102" s="223"/>
      <c r="E102" s="224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149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4" t="s">
        <v>167</v>
      </c>
      <c r="D103" s="223"/>
      <c r="E103" s="224">
        <v>34.1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149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2">
        <v>9</v>
      </c>
      <c r="B104" s="233" t="s">
        <v>234</v>
      </c>
      <c r="C104" s="252" t="s">
        <v>235</v>
      </c>
      <c r="D104" s="234" t="s">
        <v>153</v>
      </c>
      <c r="E104" s="235">
        <v>5.3250000000000002</v>
      </c>
      <c r="F104" s="236"/>
      <c r="G104" s="237">
        <f>ROUND(E104*F104,2)</f>
        <v>0</v>
      </c>
      <c r="H104" s="236"/>
      <c r="I104" s="237">
        <f>ROUND(E104*H104,2)</f>
        <v>0</v>
      </c>
      <c r="J104" s="236"/>
      <c r="K104" s="237">
        <f>ROUND(E104*J104,2)</f>
        <v>0</v>
      </c>
      <c r="L104" s="237">
        <v>15</v>
      </c>
      <c r="M104" s="237">
        <f>G104*(1+L104/100)</f>
        <v>0</v>
      </c>
      <c r="N104" s="237">
        <v>1.0000000000000001E-5</v>
      </c>
      <c r="O104" s="237">
        <f>ROUND(E104*N104,2)</f>
        <v>0</v>
      </c>
      <c r="P104" s="237">
        <v>0</v>
      </c>
      <c r="Q104" s="237">
        <f>ROUND(E104*P104,2)</f>
        <v>0</v>
      </c>
      <c r="R104" s="237" t="s">
        <v>142</v>
      </c>
      <c r="S104" s="237" t="s">
        <v>143</v>
      </c>
      <c r="T104" s="238" t="s">
        <v>143</v>
      </c>
      <c r="U104" s="222">
        <v>0.13</v>
      </c>
      <c r="V104" s="222">
        <f>ROUND(E104*U104,2)</f>
        <v>0.69</v>
      </c>
      <c r="W104" s="222"/>
      <c r="X104" s="222" t="s">
        <v>144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145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4" t="s">
        <v>156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149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4" t="s">
        <v>157</v>
      </c>
      <c r="D106" s="223"/>
      <c r="E106" s="224">
        <v>3.9375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149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4" t="s">
        <v>158</v>
      </c>
      <c r="D107" s="223"/>
      <c r="E107" s="224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149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4" t="s">
        <v>159</v>
      </c>
      <c r="D108" s="223"/>
      <c r="E108" s="224">
        <v>1.1375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149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4" t="s">
        <v>160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149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4" t="s">
        <v>161</v>
      </c>
      <c r="D110" s="223"/>
      <c r="E110" s="224">
        <v>0.25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149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32">
        <v>10</v>
      </c>
      <c r="B111" s="233" t="s">
        <v>236</v>
      </c>
      <c r="C111" s="252" t="s">
        <v>237</v>
      </c>
      <c r="D111" s="234" t="s">
        <v>153</v>
      </c>
      <c r="E111" s="235">
        <v>68.2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15</v>
      </c>
      <c r="M111" s="237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7" t="s">
        <v>142</v>
      </c>
      <c r="S111" s="237" t="s">
        <v>143</v>
      </c>
      <c r="T111" s="238" t="s">
        <v>143</v>
      </c>
      <c r="U111" s="222">
        <v>1.4999999999999999E-2</v>
      </c>
      <c r="V111" s="222">
        <f>ROUND(E111*U111,2)</f>
        <v>1.02</v>
      </c>
      <c r="W111" s="222"/>
      <c r="X111" s="222" t="s">
        <v>144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145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4" t="s">
        <v>238</v>
      </c>
      <c r="D112" s="223"/>
      <c r="E112" s="224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149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4" t="s">
        <v>239</v>
      </c>
      <c r="D113" s="223"/>
      <c r="E113" s="224">
        <v>68.2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149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x14ac:dyDescent="0.2">
      <c r="A114" s="226" t="s">
        <v>137</v>
      </c>
      <c r="B114" s="227" t="s">
        <v>62</v>
      </c>
      <c r="C114" s="251" t="s">
        <v>63</v>
      </c>
      <c r="D114" s="228"/>
      <c r="E114" s="229"/>
      <c r="F114" s="230"/>
      <c r="G114" s="230">
        <f>SUMIF(AG115:AG149,"&lt;&gt;NOR",G115:G149)</f>
        <v>0</v>
      </c>
      <c r="H114" s="230"/>
      <c r="I114" s="230">
        <f>SUM(I115:I149)</f>
        <v>0</v>
      </c>
      <c r="J114" s="230"/>
      <c r="K114" s="230">
        <f>SUM(K115:K149)</f>
        <v>0</v>
      </c>
      <c r="L114" s="230"/>
      <c r="M114" s="230">
        <f>SUM(M115:M149)</f>
        <v>0</v>
      </c>
      <c r="N114" s="230"/>
      <c r="O114" s="230">
        <f>SUM(O115:O149)</f>
        <v>0.01</v>
      </c>
      <c r="P114" s="230"/>
      <c r="Q114" s="230">
        <f>SUM(Q115:Q149)</f>
        <v>2.12</v>
      </c>
      <c r="R114" s="230"/>
      <c r="S114" s="230"/>
      <c r="T114" s="231"/>
      <c r="U114" s="225"/>
      <c r="V114" s="225">
        <f>SUM(V115:V149)</f>
        <v>16.380000000000003</v>
      </c>
      <c r="W114" s="225"/>
      <c r="X114" s="225"/>
      <c r="AG114" t="s">
        <v>138</v>
      </c>
    </row>
    <row r="115" spans="1:60" outlineLevel="1" x14ac:dyDescent="0.2">
      <c r="A115" s="232">
        <v>11</v>
      </c>
      <c r="B115" s="233" t="s">
        <v>240</v>
      </c>
      <c r="C115" s="252" t="s">
        <v>241</v>
      </c>
      <c r="D115" s="234" t="s">
        <v>153</v>
      </c>
      <c r="E115" s="235">
        <v>4.2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15</v>
      </c>
      <c r="M115" s="237">
        <f>G115*(1+L115/100)</f>
        <v>0</v>
      </c>
      <c r="N115" s="237">
        <v>0</v>
      </c>
      <c r="O115" s="237">
        <f>ROUND(E115*N115,2)</f>
        <v>0</v>
      </c>
      <c r="P115" s="237">
        <v>0.02</v>
      </c>
      <c r="Q115" s="237">
        <f>ROUND(E115*P115,2)</f>
        <v>0.08</v>
      </c>
      <c r="R115" s="237" t="s">
        <v>242</v>
      </c>
      <c r="S115" s="237" t="s">
        <v>143</v>
      </c>
      <c r="T115" s="238" t="s">
        <v>143</v>
      </c>
      <c r="U115" s="222">
        <v>7.8E-2</v>
      </c>
      <c r="V115" s="222">
        <f>ROUND(E115*U115,2)</f>
        <v>0.33</v>
      </c>
      <c r="W115" s="222"/>
      <c r="X115" s="222" t="s">
        <v>144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145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3" t="s">
        <v>243</v>
      </c>
      <c r="D116" s="239"/>
      <c r="E116" s="239"/>
      <c r="F116" s="239"/>
      <c r="G116" s="239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147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20"/>
      <c r="B117" s="221"/>
      <c r="C117" s="254" t="s">
        <v>244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149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4" t="s">
        <v>178</v>
      </c>
      <c r="D118" s="223"/>
      <c r="E118" s="224"/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149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4" t="s">
        <v>245</v>
      </c>
      <c r="D119" s="223"/>
      <c r="E119" s="224">
        <v>4.2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149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2">
        <v>12</v>
      </c>
      <c r="B120" s="233" t="s">
        <v>246</v>
      </c>
      <c r="C120" s="252" t="s">
        <v>247</v>
      </c>
      <c r="D120" s="234" t="s">
        <v>248</v>
      </c>
      <c r="E120" s="235">
        <v>6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15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7" t="s">
        <v>242</v>
      </c>
      <c r="S120" s="237" t="s">
        <v>143</v>
      </c>
      <c r="T120" s="238" t="s">
        <v>143</v>
      </c>
      <c r="U120" s="222">
        <v>0.05</v>
      </c>
      <c r="V120" s="222">
        <f>ROUND(E120*U120,2)</f>
        <v>0.3</v>
      </c>
      <c r="W120" s="222"/>
      <c r="X120" s="222" t="s">
        <v>144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145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3" t="s">
        <v>249</v>
      </c>
      <c r="D121" s="239"/>
      <c r="E121" s="239"/>
      <c r="F121" s="239"/>
      <c r="G121" s="239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147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4" t="s">
        <v>250</v>
      </c>
      <c r="D122" s="223"/>
      <c r="E122" s="224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149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4" t="s">
        <v>251</v>
      </c>
      <c r="D123" s="223"/>
      <c r="E123" s="224">
        <v>6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149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32">
        <v>13</v>
      </c>
      <c r="B124" s="233" t="s">
        <v>252</v>
      </c>
      <c r="C124" s="252" t="s">
        <v>253</v>
      </c>
      <c r="D124" s="234" t="s">
        <v>153</v>
      </c>
      <c r="E124" s="235">
        <v>0.77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15</v>
      </c>
      <c r="M124" s="237">
        <f>G124*(1+L124/100)</f>
        <v>0</v>
      </c>
      <c r="N124" s="237">
        <v>1E-3</v>
      </c>
      <c r="O124" s="237">
        <f>ROUND(E124*N124,2)</f>
        <v>0</v>
      </c>
      <c r="P124" s="237">
        <v>3.1E-2</v>
      </c>
      <c r="Q124" s="237">
        <f>ROUND(E124*P124,2)</f>
        <v>0.02</v>
      </c>
      <c r="R124" s="237" t="s">
        <v>242</v>
      </c>
      <c r="S124" s="237" t="s">
        <v>143</v>
      </c>
      <c r="T124" s="238" t="s">
        <v>143</v>
      </c>
      <c r="U124" s="222">
        <v>0.33100000000000002</v>
      </c>
      <c r="V124" s="222">
        <f>ROUND(E124*U124,2)</f>
        <v>0.25</v>
      </c>
      <c r="W124" s="222"/>
      <c r="X124" s="222" t="s">
        <v>144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145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3" t="s">
        <v>254</v>
      </c>
      <c r="D125" s="239"/>
      <c r="E125" s="239"/>
      <c r="F125" s="239"/>
      <c r="G125" s="239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147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4" t="s">
        <v>255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149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4" t="s">
        <v>230</v>
      </c>
      <c r="D127" s="223"/>
      <c r="E127" s="224">
        <v>0.77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149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32">
        <v>14</v>
      </c>
      <c r="B128" s="233" t="s">
        <v>256</v>
      </c>
      <c r="C128" s="252" t="s">
        <v>257</v>
      </c>
      <c r="D128" s="234" t="s">
        <v>258</v>
      </c>
      <c r="E128" s="235">
        <v>13.4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15</v>
      </c>
      <c r="M128" s="237">
        <f>G128*(1+L128/100)</f>
        <v>0</v>
      </c>
      <c r="N128" s="237">
        <v>4.8999999999999998E-4</v>
      </c>
      <c r="O128" s="237">
        <f>ROUND(E128*N128,2)</f>
        <v>0.01</v>
      </c>
      <c r="P128" s="237">
        <v>5.3999999999999999E-2</v>
      </c>
      <c r="Q128" s="237">
        <f>ROUND(E128*P128,2)</f>
        <v>0.72</v>
      </c>
      <c r="R128" s="237" t="s">
        <v>242</v>
      </c>
      <c r="S128" s="237" t="s">
        <v>143</v>
      </c>
      <c r="T128" s="238" t="s">
        <v>143</v>
      </c>
      <c r="U128" s="222">
        <v>0.72899999999999998</v>
      </c>
      <c r="V128" s="222">
        <f>ROUND(E128*U128,2)</f>
        <v>9.77</v>
      </c>
      <c r="W128" s="222"/>
      <c r="X128" s="222" t="s">
        <v>144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145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5" t="s">
        <v>259</v>
      </c>
      <c r="D129" s="241"/>
      <c r="E129" s="241"/>
      <c r="F129" s="241"/>
      <c r="G129" s="241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165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4" t="s">
        <v>260</v>
      </c>
      <c r="D130" s="223"/>
      <c r="E130" s="224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149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4" t="s">
        <v>261</v>
      </c>
      <c r="D131" s="223"/>
      <c r="E131" s="224">
        <v>6.7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149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4" t="s">
        <v>226</v>
      </c>
      <c r="D132" s="223"/>
      <c r="E132" s="224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149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4" t="s">
        <v>261</v>
      </c>
      <c r="D133" s="223"/>
      <c r="E133" s="224">
        <v>6.7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149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2.5" outlineLevel="1" x14ac:dyDescent="0.2">
      <c r="A134" s="232">
        <v>15</v>
      </c>
      <c r="B134" s="233" t="s">
        <v>262</v>
      </c>
      <c r="C134" s="252" t="s">
        <v>263</v>
      </c>
      <c r="D134" s="234" t="s">
        <v>153</v>
      </c>
      <c r="E134" s="235">
        <v>19.095500000000001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15</v>
      </c>
      <c r="M134" s="237">
        <f>G134*(1+L134/100)</f>
        <v>0</v>
      </c>
      <c r="N134" s="237">
        <v>0</v>
      </c>
      <c r="O134" s="237">
        <f>ROUND(E134*N134,2)</f>
        <v>0</v>
      </c>
      <c r="P134" s="237">
        <v>6.8000000000000005E-2</v>
      </c>
      <c r="Q134" s="237">
        <f>ROUND(E134*P134,2)</f>
        <v>1.3</v>
      </c>
      <c r="R134" s="237" t="s">
        <v>242</v>
      </c>
      <c r="S134" s="237" t="s">
        <v>143</v>
      </c>
      <c r="T134" s="238" t="s">
        <v>143</v>
      </c>
      <c r="U134" s="222">
        <v>0.3</v>
      </c>
      <c r="V134" s="222">
        <f>ROUND(E134*U134,2)</f>
        <v>5.73</v>
      </c>
      <c r="W134" s="222"/>
      <c r="X134" s="222" t="s">
        <v>144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145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3" t="s">
        <v>264</v>
      </c>
      <c r="D135" s="239"/>
      <c r="E135" s="239"/>
      <c r="F135" s="239"/>
      <c r="G135" s="239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147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4" t="s">
        <v>265</v>
      </c>
      <c r="D136" s="223"/>
      <c r="E136" s="224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149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4" t="s">
        <v>178</v>
      </c>
      <c r="D137" s="223"/>
      <c r="E137" s="224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149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4" t="s">
        <v>213</v>
      </c>
      <c r="D138" s="223"/>
      <c r="E138" s="224">
        <v>3.8639999999999999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149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4" t="s">
        <v>214</v>
      </c>
      <c r="D139" s="223"/>
      <c r="E139" s="224">
        <v>1.218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149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4" t="s">
        <v>215</v>
      </c>
      <c r="D140" s="223"/>
      <c r="E140" s="224">
        <v>0.77700000000000002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149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4" t="s">
        <v>216</v>
      </c>
      <c r="D141" s="223"/>
      <c r="E141" s="224">
        <v>2.016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149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4" t="s">
        <v>217</v>
      </c>
      <c r="D142" s="223"/>
      <c r="E142" s="224">
        <v>0.52500000000000002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149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4" t="s">
        <v>218</v>
      </c>
      <c r="D143" s="223"/>
      <c r="E143" s="224">
        <v>1.26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149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4" t="s">
        <v>219</v>
      </c>
      <c r="D144" s="223"/>
      <c r="E144" s="224">
        <v>2.73</v>
      </c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149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4" t="s">
        <v>220</v>
      </c>
      <c r="D145" s="223"/>
      <c r="E145" s="224">
        <v>3.1080000000000001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149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4" t="s">
        <v>195</v>
      </c>
      <c r="D146" s="223"/>
      <c r="E146" s="224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149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4" t="s">
        <v>176</v>
      </c>
      <c r="D147" s="223"/>
      <c r="E147" s="224">
        <v>-1.4775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149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4" t="s">
        <v>158</v>
      </c>
      <c r="D148" s="223"/>
      <c r="E148" s="224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149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4" t="s">
        <v>266</v>
      </c>
      <c r="D149" s="223"/>
      <c r="E149" s="224">
        <v>5.0750000000000002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149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x14ac:dyDescent="0.2">
      <c r="A150" s="226" t="s">
        <v>137</v>
      </c>
      <c r="B150" s="227" t="s">
        <v>64</v>
      </c>
      <c r="C150" s="251" t="s">
        <v>65</v>
      </c>
      <c r="D150" s="228"/>
      <c r="E150" s="229"/>
      <c r="F150" s="230"/>
      <c r="G150" s="230">
        <f>SUMIF(AG151:AG154,"&lt;&gt;NOR",G151:G154)</f>
        <v>0</v>
      </c>
      <c r="H150" s="230"/>
      <c r="I150" s="230">
        <f>SUM(I151:I154)</f>
        <v>0</v>
      </c>
      <c r="J150" s="230"/>
      <c r="K150" s="230">
        <f>SUM(K151:K154)</f>
        <v>0</v>
      </c>
      <c r="L150" s="230"/>
      <c r="M150" s="230">
        <f>SUM(M151:M154)</f>
        <v>0</v>
      </c>
      <c r="N150" s="230"/>
      <c r="O150" s="230">
        <f>SUM(O151:O154)</f>
        <v>0</v>
      </c>
      <c r="P150" s="230"/>
      <c r="Q150" s="230">
        <f>SUM(Q151:Q154)</f>
        <v>0</v>
      </c>
      <c r="R150" s="230"/>
      <c r="S150" s="230"/>
      <c r="T150" s="231"/>
      <c r="U150" s="225"/>
      <c r="V150" s="225">
        <f>SUM(V151:V154)</f>
        <v>0.61</v>
      </c>
      <c r="W150" s="225"/>
      <c r="X150" s="225"/>
      <c r="AG150" t="s">
        <v>138</v>
      </c>
    </row>
    <row r="151" spans="1:60" outlineLevel="1" x14ac:dyDescent="0.2">
      <c r="A151" s="232">
        <v>16</v>
      </c>
      <c r="B151" s="233" t="s">
        <v>267</v>
      </c>
      <c r="C151" s="252" t="s">
        <v>268</v>
      </c>
      <c r="D151" s="234" t="s">
        <v>269</v>
      </c>
      <c r="E151" s="235">
        <v>1.9317200000000001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15</v>
      </c>
      <c r="M151" s="237">
        <f>G151*(1+L151/100)</f>
        <v>0</v>
      </c>
      <c r="N151" s="237">
        <v>0</v>
      </c>
      <c r="O151" s="237">
        <f>ROUND(E151*N151,2)</f>
        <v>0</v>
      </c>
      <c r="P151" s="237">
        <v>0</v>
      </c>
      <c r="Q151" s="237">
        <f>ROUND(E151*P151,2)</f>
        <v>0</v>
      </c>
      <c r="R151" s="237" t="s">
        <v>154</v>
      </c>
      <c r="S151" s="237" t="s">
        <v>143</v>
      </c>
      <c r="T151" s="238" t="s">
        <v>143</v>
      </c>
      <c r="U151" s="222">
        <v>0.317</v>
      </c>
      <c r="V151" s="222">
        <f>ROUND(E151*U151,2)</f>
        <v>0.61</v>
      </c>
      <c r="W151" s="222"/>
      <c r="X151" s="222" t="s">
        <v>144</v>
      </c>
      <c r="Y151" s="213"/>
      <c r="Z151" s="213"/>
      <c r="AA151" s="213"/>
      <c r="AB151" s="213"/>
      <c r="AC151" s="213"/>
      <c r="AD151" s="213"/>
      <c r="AE151" s="213"/>
      <c r="AF151" s="213"/>
      <c r="AG151" s="213" t="s">
        <v>145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ht="22.5" outlineLevel="1" x14ac:dyDescent="0.2">
      <c r="A152" s="220"/>
      <c r="B152" s="221"/>
      <c r="C152" s="253" t="s">
        <v>270</v>
      </c>
      <c r="D152" s="239"/>
      <c r="E152" s="239"/>
      <c r="F152" s="239"/>
      <c r="G152" s="239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147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40" t="str">
        <f>C152</f>
        <v>přesun hmot pro budovy občanské výstavby (JKSO 801), budovy pro bydlení (JKSO 803) budovy pro výrobu a služby (JKSO 812) s nosnou svislou konstrukcí zděnou z cihel nebo tvárnic nebo kovovou</v>
      </c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4" t="s">
        <v>271</v>
      </c>
      <c r="D153" s="223"/>
      <c r="E153" s="224"/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149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20"/>
      <c r="B154" s="221"/>
      <c r="C154" s="254" t="s">
        <v>272</v>
      </c>
      <c r="D154" s="223"/>
      <c r="E154" s="224">
        <v>1.9317200000000001</v>
      </c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149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x14ac:dyDescent="0.2">
      <c r="A155" s="226" t="s">
        <v>137</v>
      </c>
      <c r="B155" s="227" t="s">
        <v>66</v>
      </c>
      <c r="C155" s="251" t="s">
        <v>67</v>
      </c>
      <c r="D155" s="228"/>
      <c r="E155" s="229"/>
      <c r="F155" s="230"/>
      <c r="G155" s="230">
        <f>SUMIF(AG156:AG164,"&lt;&gt;NOR",G156:G164)</f>
        <v>0</v>
      </c>
      <c r="H155" s="230"/>
      <c r="I155" s="230">
        <f>SUM(I156:I164)</f>
        <v>0</v>
      </c>
      <c r="J155" s="230"/>
      <c r="K155" s="230">
        <f>SUM(K156:K164)</f>
        <v>0</v>
      </c>
      <c r="L155" s="230"/>
      <c r="M155" s="230">
        <f>SUM(M156:M164)</f>
        <v>0</v>
      </c>
      <c r="N155" s="230"/>
      <c r="O155" s="230">
        <f>SUM(O156:O164)</f>
        <v>0.03</v>
      </c>
      <c r="P155" s="230"/>
      <c r="Q155" s="230">
        <f>SUM(Q156:Q164)</f>
        <v>0</v>
      </c>
      <c r="R155" s="230"/>
      <c r="S155" s="230"/>
      <c r="T155" s="231"/>
      <c r="U155" s="225"/>
      <c r="V155" s="225">
        <f>SUM(V156:V164)</f>
        <v>3.23</v>
      </c>
      <c r="W155" s="225"/>
      <c r="X155" s="225"/>
      <c r="AG155" t="s">
        <v>138</v>
      </c>
    </row>
    <row r="156" spans="1:60" outlineLevel="1" x14ac:dyDescent="0.2">
      <c r="A156" s="232">
        <v>17</v>
      </c>
      <c r="B156" s="233" t="s">
        <v>273</v>
      </c>
      <c r="C156" s="252" t="s">
        <v>274</v>
      </c>
      <c r="D156" s="234" t="s">
        <v>153</v>
      </c>
      <c r="E156" s="235">
        <v>8.4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15</v>
      </c>
      <c r="M156" s="237">
        <f>G156*(1+L156/100)</f>
        <v>0</v>
      </c>
      <c r="N156" s="237">
        <v>3.3999999999999998E-3</v>
      </c>
      <c r="O156" s="237">
        <f>ROUND(E156*N156,2)</f>
        <v>0.03</v>
      </c>
      <c r="P156" s="237">
        <v>0</v>
      </c>
      <c r="Q156" s="237">
        <f>ROUND(E156*P156,2)</f>
        <v>0</v>
      </c>
      <c r="R156" s="237" t="s">
        <v>275</v>
      </c>
      <c r="S156" s="237" t="s">
        <v>143</v>
      </c>
      <c r="T156" s="238" t="s">
        <v>143</v>
      </c>
      <c r="U156" s="222">
        <v>0.38500000000000001</v>
      </c>
      <c r="V156" s="222">
        <f>ROUND(E156*U156,2)</f>
        <v>3.23</v>
      </c>
      <c r="W156" s="222"/>
      <c r="X156" s="222" t="s">
        <v>144</v>
      </c>
      <c r="Y156" s="213"/>
      <c r="Z156" s="213"/>
      <c r="AA156" s="213"/>
      <c r="AB156" s="213"/>
      <c r="AC156" s="213"/>
      <c r="AD156" s="213"/>
      <c r="AE156" s="213"/>
      <c r="AF156" s="213"/>
      <c r="AG156" s="213" t="s">
        <v>145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5" t="s">
        <v>276</v>
      </c>
      <c r="D157" s="241"/>
      <c r="E157" s="241"/>
      <c r="F157" s="241"/>
      <c r="G157" s="241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165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4" t="s">
        <v>212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149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4" t="s">
        <v>178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149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4" t="s">
        <v>277</v>
      </c>
      <c r="D160" s="223"/>
      <c r="E160" s="224">
        <v>4.2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149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4" t="s">
        <v>278</v>
      </c>
      <c r="D161" s="223"/>
      <c r="E161" s="224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149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20"/>
      <c r="B162" s="221"/>
      <c r="C162" s="254" t="s">
        <v>245</v>
      </c>
      <c r="D162" s="223"/>
      <c r="E162" s="224">
        <v>4.2</v>
      </c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149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32">
        <v>18</v>
      </c>
      <c r="B163" s="233" t="s">
        <v>279</v>
      </c>
      <c r="C163" s="252" t="s">
        <v>280</v>
      </c>
      <c r="D163" s="234" t="s">
        <v>0</v>
      </c>
      <c r="E163" s="235">
        <v>44.688000000000002</v>
      </c>
      <c r="F163" s="236"/>
      <c r="G163" s="237">
        <f>ROUND(E163*F163,2)</f>
        <v>0</v>
      </c>
      <c r="H163" s="236"/>
      <c r="I163" s="237">
        <f>ROUND(E163*H163,2)</f>
        <v>0</v>
      </c>
      <c r="J163" s="236"/>
      <c r="K163" s="237">
        <f>ROUND(E163*J163,2)</f>
        <v>0</v>
      </c>
      <c r="L163" s="237">
        <v>15</v>
      </c>
      <c r="M163" s="237">
        <f>G163*(1+L163/100)</f>
        <v>0</v>
      </c>
      <c r="N163" s="237">
        <v>0</v>
      </c>
      <c r="O163" s="237">
        <f>ROUND(E163*N163,2)</f>
        <v>0</v>
      </c>
      <c r="P163" s="237">
        <v>0</v>
      </c>
      <c r="Q163" s="237">
        <f>ROUND(E163*P163,2)</f>
        <v>0</v>
      </c>
      <c r="R163" s="237" t="s">
        <v>275</v>
      </c>
      <c r="S163" s="237" t="s">
        <v>143</v>
      </c>
      <c r="T163" s="238" t="s">
        <v>143</v>
      </c>
      <c r="U163" s="222">
        <v>0</v>
      </c>
      <c r="V163" s="222">
        <f>ROUND(E163*U163,2)</f>
        <v>0</v>
      </c>
      <c r="W163" s="222"/>
      <c r="X163" s="222" t="s">
        <v>144</v>
      </c>
      <c r="Y163" s="213"/>
      <c r="Z163" s="213"/>
      <c r="AA163" s="213"/>
      <c r="AB163" s="213"/>
      <c r="AC163" s="213"/>
      <c r="AD163" s="213"/>
      <c r="AE163" s="213"/>
      <c r="AF163" s="213"/>
      <c r="AG163" s="213" t="s">
        <v>145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3" t="s">
        <v>281</v>
      </c>
      <c r="D164" s="239"/>
      <c r="E164" s="239"/>
      <c r="F164" s="239"/>
      <c r="G164" s="239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147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x14ac:dyDescent="0.2">
      <c r="A165" s="226" t="s">
        <v>137</v>
      </c>
      <c r="B165" s="227" t="s">
        <v>68</v>
      </c>
      <c r="C165" s="251" t="s">
        <v>69</v>
      </c>
      <c r="D165" s="228"/>
      <c r="E165" s="229"/>
      <c r="F165" s="230"/>
      <c r="G165" s="230">
        <f>SUMIF(AG166:AG182,"&lt;&gt;NOR",G166:G182)</f>
        <v>0</v>
      </c>
      <c r="H165" s="230"/>
      <c r="I165" s="230">
        <f>SUM(I166:I182)</f>
        <v>0</v>
      </c>
      <c r="J165" s="230"/>
      <c r="K165" s="230">
        <f>SUM(K166:K182)</f>
        <v>0</v>
      </c>
      <c r="L165" s="230"/>
      <c r="M165" s="230">
        <f>SUM(M166:M182)</f>
        <v>0</v>
      </c>
      <c r="N165" s="230"/>
      <c r="O165" s="230">
        <f>SUM(O166:O182)</f>
        <v>0.01</v>
      </c>
      <c r="P165" s="230"/>
      <c r="Q165" s="230">
        <f>SUM(Q166:Q182)</f>
        <v>0.02</v>
      </c>
      <c r="R165" s="230"/>
      <c r="S165" s="230"/>
      <c r="T165" s="231"/>
      <c r="U165" s="225"/>
      <c r="V165" s="225">
        <f>SUM(V166:V182)</f>
        <v>5.51</v>
      </c>
      <c r="W165" s="225"/>
      <c r="X165" s="225"/>
      <c r="AG165" t="s">
        <v>138</v>
      </c>
    </row>
    <row r="166" spans="1:60" outlineLevel="1" x14ac:dyDescent="0.2">
      <c r="A166" s="232">
        <v>19</v>
      </c>
      <c r="B166" s="233" t="s">
        <v>282</v>
      </c>
      <c r="C166" s="252" t="s">
        <v>283</v>
      </c>
      <c r="D166" s="234" t="s">
        <v>258</v>
      </c>
      <c r="E166" s="235">
        <v>6.7</v>
      </c>
      <c r="F166" s="236"/>
      <c r="G166" s="237">
        <f>ROUND(E166*F166,2)</f>
        <v>0</v>
      </c>
      <c r="H166" s="236"/>
      <c r="I166" s="237">
        <f>ROUND(E166*H166,2)</f>
        <v>0</v>
      </c>
      <c r="J166" s="236"/>
      <c r="K166" s="237">
        <f>ROUND(E166*J166,2)</f>
        <v>0</v>
      </c>
      <c r="L166" s="237">
        <v>15</v>
      </c>
      <c r="M166" s="237">
        <f>G166*(1+L166/100)</f>
        <v>0</v>
      </c>
      <c r="N166" s="237">
        <v>0</v>
      </c>
      <c r="O166" s="237">
        <f>ROUND(E166*N166,2)</f>
        <v>0</v>
      </c>
      <c r="P166" s="237">
        <v>2.63E-3</v>
      </c>
      <c r="Q166" s="237">
        <f>ROUND(E166*P166,2)</f>
        <v>0.02</v>
      </c>
      <c r="R166" s="237" t="s">
        <v>284</v>
      </c>
      <c r="S166" s="237" t="s">
        <v>143</v>
      </c>
      <c r="T166" s="238" t="s">
        <v>143</v>
      </c>
      <c r="U166" s="222">
        <v>0.114</v>
      </c>
      <c r="V166" s="222">
        <f>ROUND(E166*U166,2)</f>
        <v>0.76</v>
      </c>
      <c r="W166" s="222"/>
      <c r="X166" s="222" t="s">
        <v>144</v>
      </c>
      <c r="Y166" s="213"/>
      <c r="Z166" s="213"/>
      <c r="AA166" s="213"/>
      <c r="AB166" s="213"/>
      <c r="AC166" s="213"/>
      <c r="AD166" s="213"/>
      <c r="AE166" s="213"/>
      <c r="AF166" s="213"/>
      <c r="AG166" s="213" t="s">
        <v>145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3" t="s">
        <v>285</v>
      </c>
      <c r="D167" s="239"/>
      <c r="E167" s="239"/>
      <c r="F167" s="239"/>
      <c r="G167" s="239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147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4" t="s">
        <v>286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149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4" t="s">
        <v>261</v>
      </c>
      <c r="D169" s="223"/>
      <c r="E169" s="224">
        <v>6.7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149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32">
        <v>20</v>
      </c>
      <c r="B170" s="233" t="s">
        <v>287</v>
      </c>
      <c r="C170" s="252" t="s">
        <v>288</v>
      </c>
      <c r="D170" s="234" t="s">
        <v>258</v>
      </c>
      <c r="E170" s="235">
        <v>2</v>
      </c>
      <c r="F170" s="236"/>
      <c r="G170" s="237">
        <f>ROUND(E170*F170,2)</f>
        <v>0</v>
      </c>
      <c r="H170" s="236"/>
      <c r="I170" s="237">
        <f>ROUND(E170*H170,2)</f>
        <v>0</v>
      </c>
      <c r="J170" s="236"/>
      <c r="K170" s="237">
        <f>ROUND(E170*J170,2)</f>
        <v>0</v>
      </c>
      <c r="L170" s="237">
        <v>15</v>
      </c>
      <c r="M170" s="237">
        <f>G170*(1+L170/100)</f>
        <v>0</v>
      </c>
      <c r="N170" s="237">
        <v>4.6999999999999999E-4</v>
      </c>
      <c r="O170" s="237">
        <f>ROUND(E170*N170,2)</f>
        <v>0</v>
      </c>
      <c r="P170" s="237">
        <v>0</v>
      </c>
      <c r="Q170" s="237">
        <f>ROUND(E170*P170,2)</f>
        <v>0</v>
      </c>
      <c r="R170" s="237" t="s">
        <v>284</v>
      </c>
      <c r="S170" s="237" t="s">
        <v>143</v>
      </c>
      <c r="T170" s="238" t="s">
        <v>143</v>
      </c>
      <c r="U170" s="222">
        <v>0.35899999999999999</v>
      </c>
      <c r="V170" s="222">
        <f>ROUND(E170*U170,2)</f>
        <v>0.72</v>
      </c>
      <c r="W170" s="222"/>
      <c r="X170" s="222" t="s">
        <v>144</v>
      </c>
      <c r="Y170" s="213"/>
      <c r="Z170" s="213"/>
      <c r="AA170" s="213"/>
      <c r="AB170" s="213"/>
      <c r="AC170" s="213"/>
      <c r="AD170" s="213"/>
      <c r="AE170" s="213"/>
      <c r="AF170" s="213"/>
      <c r="AG170" s="213" t="s">
        <v>145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20"/>
      <c r="B171" s="221"/>
      <c r="C171" s="253" t="s">
        <v>289</v>
      </c>
      <c r="D171" s="239"/>
      <c r="E171" s="239"/>
      <c r="F171" s="239"/>
      <c r="G171" s="239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147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6" t="s">
        <v>290</v>
      </c>
      <c r="D172" s="242"/>
      <c r="E172" s="242"/>
      <c r="F172" s="242"/>
      <c r="G172" s="24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165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4" t="s">
        <v>286</v>
      </c>
      <c r="D173" s="223"/>
      <c r="E173" s="224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149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4" t="s">
        <v>291</v>
      </c>
      <c r="D174" s="223"/>
      <c r="E174" s="224">
        <v>2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149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32">
        <v>21</v>
      </c>
      <c r="B175" s="233" t="s">
        <v>292</v>
      </c>
      <c r="C175" s="252" t="s">
        <v>293</v>
      </c>
      <c r="D175" s="234" t="s">
        <v>258</v>
      </c>
      <c r="E175" s="235">
        <v>5.45</v>
      </c>
      <c r="F175" s="236"/>
      <c r="G175" s="237">
        <f>ROUND(E175*F175,2)</f>
        <v>0</v>
      </c>
      <c r="H175" s="236"/>
      <c r="I175" s="237">
        <f>ROUND(E175*H175,2)</f>
        <v>0</v>
      </c>
      <c r="J175" s="236"/>
      <c r="K175" s="237">
        <f>ROUND(E175*J175,2)</f>
        <v>0</v>
      </c>
      <c r="L175" s="237">
        <v>15</v>
      </c>
      <c r="M175" s="237">
        <f>G175*(1+L175/100)</f>
        <v>0</v>
      </c>
      <c r="N175" s="237">
        <v>1.6100000000000001E-3</v>
      </c>
      <c r="O175" s="237">
        <f>ROUND(E175*N175,2)</f>
        <v>0.01</v>
      </c>
      <c r="P175" s="237">
        <v>0</v>
      </c>
      <c r="Q175" s="237">
        <f>ROUND(E175*P175,2)</f>
        <v>0</v>
      </c>
      <c r="R175" s="237" t="s">
        <v>284</v>
      </c>
      <c r="S175" s="237" t="s">
        <v>143</v>
      </c>
      <c r="T175" s="238" t="s">
        <v>143</v>
      </c>
      <c r="U175" s="222">
        <v>0.73899999999999999</v>
      </c>
      <c r="V175" s="222">
        <f>ROUND(E175*U175,2)</f>
        <v>4.03</v>
      </c>
      <c r="W175" s="222"/>
      <c r="X175" s="222" t="s">
        <v>144</v>
      </c>
      <c r="Y175" s="213"/>
      <c r="Z175" s="213"/>
      <c r="AA175" s="213"/>
      <c r="AB175" s="213"/>
      <c r="AC175" s="213"/>
      <c r="AD175" s="213"/>
      <c r="AE175" s="213"/>
      <c r="AF175" s="213"/>
      <c r="AG175" s="213" t="s">
        <v>145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3" t="s">
        <v>289</v>
      </c>
      <c r="D176" s="239"/>
      <c r="E176" s="239"/>
      <c r="F176" s="239"/>
      <c r="G176" s="239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147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6" t="s">
        <v>294</v>
      </c>
      <c r="D177" s="242"/>
      <c r="E177" s="242"/>
      <c r="F177" s="242"/>
      <c r="G177" s="24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165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6" t="s">
        <v>295</v>
      </c>
      <c r="D178" s="242"/>
      <c r="E178" s="242"/>
      <c r="F178" s="242"/>
      <c r="G178" s="24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165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4" t="s">
        <v>286</v>
      </c>
      <c r="D179" s="223"/>
      <c r="E179" s="224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149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20"/>
      <c r="B180" s="221"/>
      <c r="C180" s="254" t="s">
        <v>296</v>
      </c>
      <c r="D180" s="223"/>
      <c r="E180" s="224">
        <v>5.45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149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32">
        <v>22</v>
      </c>
      <c r="B181" s="233" t="s">
        <v>297</v>
      </c>
      <c r="C181" s="252" t="s">
        <v>298</v>
      </c>
      <c r="D181" s="234" t="s">
        <v>0</v>
      </c>
      <c r="E181" s="235">
        <v>63.924999999999997</v>
      </c>
      <c r="F181" s="236"/>
      <c r="G181" s="237">
        <f>ROUND(E181*F181,2)</f>
        <v>0</v>
      </c>
      <c r="H181" s="236"/>
      <c r="I181" s="237">
        <f>ROUND(E181*H181,2)</f>
        <v>0</v>
      </c>
      <c r="J181" s="236"/>
      <c r="K181" s="237">
        <f>ROUND(E181*J181,2)</f>
        <v>0</v>
      </c>
      <c r="L181" s="237">
        <v>15</v>
      </c>
      <c r="M181" s="237">
        <f>G181*(1+L181/100)</f>
        <v>0</v>
      </c>
      <c r="N181" s="237">
        <v>0</v>
      </c>
      <c r="O181" s="237">
        <f>ROUND(E181*N181,2)</f>
        <v>0</v>
      </c>
      <c r="P181" s="237">
        <v>0</v>
      </c>
      <c r="Q181" s="237">
        <f>ROUND(E181*P181,2)</f>
        <v>0</v>
      </c>
      <c r="R181" s="237" t="s">
        <v>284</v>
      </c>
      <c r="S181" s="237" t="s">
        <v>143</v>
      </c>
      <c r="T181" s="238" t="s">
        <v>143</v>
      </c>
      <c r="U181" s="222">
        <v>0</v>
      </c>
      <c r="V181" s="222">
        <f>ROUND(E181*U181,2)</f>
        <v>0</v>
      </c>
      <c r="W181" s="222"/>
      <c r="X181" s="222" t="s">
        <v>144</v>
      </c>
      <c r="Y181" s="213"/>
      <c r="Z181" s="213"/>
      <c r="AA181" s="213"/>
      <c r="AB181" s="213"/>
      <c r="AC181" s="213"/>
      <c r="AD181" s="213"/>
      <c r="AE181" s="213"/>
      <c r="AF181" s="213"/>
      <c r="AG181" s="213" t="s">
        <v>145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3" t="s">
        <v>299</v>
      </c>
      <c r="D182" s="239"/>
      <c r="E182" s="239"/>
      <c r="F182" s="239"/>
      <c r="G182" s="239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147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x14ac:dyDescent="0.2">
      <c r="A183" s="226" t="s">
        <v>137</v>
      </c>
      <c r="B183" s="227" t="s">
        <v>70</v>
      </c>
      <c r="C183" s="251" t="s">
        <v>71</v>
      </c>
      <c r="D183" s="228"/>
      <c r="E183" s="229"/>
      <c r="F183" s="230"/>
      <c r="G183" s="230">
        <f>SUMIF(AG184:AG205,"&lt;&gt;NOR",G184:G205)</f>
        <v>0</v>
      </c>
      <c r="H183" s="230"/>
      <c r="I183" s="230">
        <f>SUM(I184:I205)</f>
        <v>0</v>
      </c>
      <c r="J183" s="230"/>
      <c r="K183" s="230">
        <f>SUM(K184:K205)</f>
        <v>0</v>
      </c>
      <c r="L183" s="230"/>
      <c r="M183" s="230">
        <f>SUM(M184:M205)</f>
        <v>0</v>
      </c>
      <c r="N183" s="230"/>
      <c r="O183" s="230">
        <f>SUM(O184:O205)</f>
        <v>0.09</v>
      </c>
      <c r="P183" s="230"/>
      <c r="Q183" s="230">
        <f>SUM(Q184:Q205)</f>
        <v>0.04</v>
      </c>
      <c r="R183" s="230"/>
      <c r="S183" s="230"/>
      <c r="T183" s="231"/>
      <c r="U183" s="225"/>
      <c r="V183" s="225">
        <f>SUM(V184:V205)</f>
        <v>15.54</v>
      </c>
      <c r="W183" s="225"/>
      <c r="X183" s="225"/>
      <c r="AG183" t="s">
        <v>138</v>
      </c>
    </row>
    <row r="184" spans="1:60" outlineLevel="1" x14ac:dyDescent="0.2">
      <c r="A184" s="232">
        <v>23</v>
      </c>
      <c r="B184" s="233" t="s">
        <v>300</v>
      </c>
      <c r="C184" s="252" t="s">
        <v>301</v>
      </c>
      <c r="D184" s="234" t="s">
        <v>258</v>
      </c>
      <c r="E184" s="235">
        <v>16.600000000000001</v>
      </c>
      <c r="F184" s="236"/>
      <c r="G184" s="237">
        <f>ROUND(E184*F184,2)</f>
        <v>0</v>
      </c>
      <c r="H184" s="236"/>
      <c r="I184" s="237">
        <f>ROUND(E184*H184,2)</f>
        <v>0</v>
      </c>
      <c r="J184" s="236"/>
      <c r="K184" s="237">
        <f>ROUND(E184*J184,2)</f>
        <v>0</v>
      </c>
      <c r="L184" s="237">
        <v>15</v>
      </c>
      <c r="M184" s="237">
        <f>G184*(1+L184/100)</f>
        <v>0</v>
      </c>
      <c r="N184" s="237">
        <v>0</v>
      </c>
      <c r="O184" s="237">
        <f>ROUND(E184*N184,2)</f>
        <v>0</v>
      </c>
      <c r="P184" s="237">
        <v>2.1299999999999999E-3</v>
      </c>
      <c r="Q184" s="237">
        <f>ROUND(E184*P184,2)</f>
        <v>0.04</v>
      </c>
      <c r="R184" s="237" t="s">
        <v>284</v>
      </c>
      <c r="S184" s="237" t="s">
        <v>143</v>
      </c>
      <c r="T184" s="238" t="s">
        <v>143</v>
      </c>
      <c r="U184" s="222">
        <v>0.17299999999999999</v>
      </c>
      <c r="V184" s="222">
        <f>ROUND(E184*U184,2)</f>
        <v>2.87</v>
      </c>
      <c r="W184" s="222"/>
      <c r="X184" s="222" t="s">
        <v>144</v>
      </c>
      <c r="Y184" s="213"/>
      <c r="Z184" s="213"/>
      <c r="AA184" s="213"/>
      <c r="AB184" s="213"/>
      <c r="AC184" s="213"/>
      <c r="AD184" s="213"/>
      <c r="AE184" s="213"/>
      <c r="AF184" s="213"/>
      <c r="AG184" s="213" t="s">
        <v>145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4" t="s">
        <v>286</v>
      </c>
      <c r="D185" s="223"/>
      <c r="E185" s="224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149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4" t="s">
        <v>302</v>
      </c>
      <c r="D186" s="223"/>
      <c r="E186" s="224">
        <v>7.7</v>
      </c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149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4" t="s">
        <v>303</v>
      </c>
      <c r="D187" s="223"/>
      <c r="E187" s="224">
        <v>8.9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149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ht="22.5" outlineLevel="1" x14ac:dyDescent="0.2">
      <c r="A188" s="232">
        <v>24</v>
      </c>
      <c r="B188" s="233" t="s">
        <v>304</v>
      </c>
      <c r="C188" s="252" t="s">
        <v>305</v>
      </c>
      <c r="D188" s="234" t="s">
        <v>258</v>
      </c>
      <c r="E188" s="235">
        <v>16.600000000000001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15</v>
      </c>
      <c r="M188" s="237">
        <f>G188*(1+L188/100)</f>
        <v>0</v>
      </c>
      <c r="N188" s="237">
        <v>5.1799999999999997E-3</v>
      </c>
      <c r="O188" s="237">
        <f>ROUND(E188*N188,2)</f>
        <v>0.09</v>
      </c>
      <c r="P188" s="237">
        <v>0</v>
      </c>
      <c r="Q188" s="237">
        <f>ROUND(E188*P188,2)</f>
        <v>0</v>
      </c>
      <c r="R188" s="237" t="s">
        <v>284</v>
      </c>
      <c r="S188" s="237" t="s">
        <v>143</v>
      </c>
      <c r="T188" s="238" t="s">
        <v>143</v>
      </c>
      <c r="U188" s="222">
        <v>0.63429999999999997</v>
      </c>
      <c r="V188" s="222">
        <f>ROUND(E188*U188,2)</f>
        <v>10.53</v>
      </c>
      <c r="W188" s="222"/>
      <c r="X188" s="222" t="s">
        <v>144</v>
      </c>
      <c r="Y188" s="213"/>
      <c r="Z188" s="213"/>
      <c r="AA188" s="213"/>
      <c r="AB188" s="213"/>
      <c r="AC188" s="213"/>
      <c r="AD188" s="213"/>
      <c r="AE188" s="213"/>
      <c r="AF188" s="213"/>
      <c r="AG188" s="213" t="s">
        <v>145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3" t="s">
        <v>306</v>
      </c>
      <c r="D189" s="239"/>
      <c r="E189" s="239"/>
      <c r="F189" s="239"/>
      <c r="G189" s="239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147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6" t="s">
        <v>307</v>
      </c>
      <c r="D190" s="242"/>
      <c r="E190" s="242"/>
      <c r="F190" s="242"/>
      <c r="G190" s="24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165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6" t="s">
        <v>308</v>
      </c>
      <c r="D191" s="242"/>
      <c r="E191" s="242"/>
      <c r="F191" s="242"/>
      <c r="G191" s="24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165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4" t="s">
        <v>309</v>
      </c>
      <c r="D192" s="223"/>
      <c r="E192" s="224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149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4" t="s">
        <v>302</v>
      </c>
      <c r="D193" s="223"/>
      <c r="E193" s="224">
        <v>7.7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149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4" t="s">
        <v>310</v>
      </c>
      <c r="D194" s="223"/>
      <c r="E194" s="224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149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4" t="s">
        <v>303</v>
      </c>
      <c r="D195" s="223"/>
      <c r="E195" s="224">
        <v>8.9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149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2.5" outlineLevel="1" x14ac:dyDescent="0.2">
      <c r="A196" s="232">
        <v>25</v>
      </c>
      <c r="B196" s="233" t="s">
        <v>311</v>
      </c>
      <c r="C196" s="252" t="s">
        <v>312</v>
      </c>
      <c r="D196" s="234" t="s">
        <v>258</v>
      </c>
      <c r="E196" s="235">
        <v>8.9</v>
      </c>
      <c r="F196" s="236"/>
      <c r="G196" s="237">
        <f>ROUND(E196*F196,2)</f>
        <v>0</v>
      </c>
      <c r="H196" s="236"/>
      <c r="I196" s="237">
        <f>ROUND(E196*H196,2)</f>
        <v>0</v>
      </c>
      <c r="J196" s="236"/>
      <c r="K196" s="237">
        <f>ROUND(E196*J196,2)</f>
        <v>0</v>
      </c>
      <c r="L196" s="237">
        <v>15</v>
      </c>
      <c r="M196" s="237">
        <f>G196*(1+L196/100)</f>
        <v>0</v>
      </c>
      <c r="N196" s="237">
        <v>6.0000000000000002E-5</v>
      </c>
      <c r="O196" s="237">
        <f>ROUND(E196*N196,2)</f>
        <v>0</v>
      </c>
      <c r="P196" s="237">
        <v>0</v>
      </c>
      <c r="Q196" s="237">
        <f>ROUND(E196*P196,2)</f>
        <v>0</v>
      </c>
      <c r="R196" s="237" t="s">
        <v>284</v>
      </c>
      <c r="S196" s="237" t="s">
        <v>143</v>
      </c>
      <c r="T196" s="238" t="s">
        <v>143</v>
      </c>
      <c r="U196" s="222">
        <v>0.129</v>
      </c>
      <c r="V196" s="222">
        <f>ROUND(E196*U196,2)</f>
        <v>1.1499999999999999</v>
      </c>
      <c r="W196" s="222"/>
      <c r="X196" s="222" t="s">
        <v>144</v>
      </c>
      <c r="Y196" s="213"/>
      <c r="Z196" s="213"/>
      <c r="AA196" s="213"/>
      <c r="AB196" s="213"/>
      <c r="AC196" s="213"/>
      <c r="AD196" s="213"/>
      <c r="AE196" s="213"/>
      <c r="AF196" s="213"/>
      <c r="AG196" s="213" t="s">
        <v>145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5" t="s">
        <v>313</v>
      </c>
      <c r="D197" s="241"/>
      <c r="E197" s="241"/>
      <c r="F197" s="241"/>
      <c r="G197" s="241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165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4" t="s">
        <v>310</v>
      </c>
      <c r="D198" s="223"/>
      <c r="E198" s="224"/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149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4" t="s">
        <v>303</v>
      </c>
      <c r="D199" s="223"/>
      <c r="E199" s="224">
        <v>8.9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149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ht="22.5" outlineLevel="1" x14ac:dyDescent="0.2">
      <c r="A200" s="232">
        <v>26</v>
      </c>
      <c r="B200" s="233" t="s">
        <v>314</v>
      </c>
      <c r="C200" s="252" t="s">
        <v>315</v>
      </c>
      <c r="D200" s="234" t="s">
        <v>258</v>
      </c>
      <c r="E200" s="235">
        <v>7.7</v>
      </c>
      <c r="F200" s="236"/>
      <c r="G200" s="237">
        <f>ROUND(E200*F200,2)</f>
        <v>0</v>
      </c>
      <c r="H200" s="236"/>
      <c r="I200" s="237">
        <f>ROUND(E200*H200,2)</f>
        <v>0</v>
      </c>
      <c r="J200" s="236"/>
      <c r="K200" s="237">
        <f>ROUND(E200*J200,2)</f>
        <v>0</v>
      </c>
      <c r="L200" s="237">
        <v>15</v>
      </c>
      <c r="M200" s="237">
        <f>G200*(1+L200/100)</f>
        <v>0</v>
      </c>
      <c r="N200" s="237">
        <v>6.9999999999999994E-5</v>
      </c>
      <c r="O200" s="237">
        <f>ROUND(E200*N200,2)</f>
        <v>0</v>
      </c>
      <c r="P200" s="237">
        <v>0</v>
      </c>
      <c r="Q200" s="237">
        <f>ROUND(E200*P200,2)</f>
        <v>0</v>
      </c>
      <c r="R200" s="237" t="s">
        <v>284</v>
      </c>
      <c r="S200" s="237" t="s">
        <v>143</v>
      </c>
      <c r="T200" s="238" t="s">
        <v>143</v>
      </c>
      <c r="U200" s="222">
        <v>0.129</v>
      </c>
      <c r="V200" s="222">
        <f>ROUND(E200*U200,2)</f>
        <v>0.99</v>
      </c>
      <c r="W200" s="222"/>
      <c r="X200" s="222" t="s">
        <v>144</v>
      </c>
      <c r="Y200" s="213"/>
      <c r="Z200" s="213"/>
      <c r="AA200" s="213"/>
      <c r="AB200" s="213"/>
      <c r="AC200" s="213"/>
      <c r="AD200" s="213"/>
      <c r="AE200" s="213"/>
      <c r="AF200" s="213"/>
      <c r="AG200" s="213" t="s">
        <v>145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20"/>
      <c r="B201" s="221"/>
      <c r="C201" s="255" t="s">
        <v>313</v>
      </c>
      <c r="D201" s="241"/>
      <c r="E201" s="241"/>
      <c r="F201" s="241"/>
      <c r="G201" s="241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165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4" t="s">
        <v>309</v>
      </c>
      <c r="D202" s="223"/>
      <c r="E202" s="224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149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4" t="s">
        <v>302</v>
      </c>
      <c r="D203" s="223"/>
      <c r="E203" s="224">
        <v>7.7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149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32">
        <v>27</v>
      </c>
      <c r="B204" s="233" t="s">
        <v>316</v>
      </c>
      <c r="C204" s="252" t="s">
        <v>317</v>
      </c>
      <c r="D204" s="234" t="s">
        <v>0</v>
      </c>
      <c r="E204" s="235">
        <v>91.215199999999996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15</v>
      </c>
      <c r="M204" s="237">
        <f>G204*(1+L204/100)</f>
        <v>0</v>
      </c>
      <c r="N204" s="237">
        <v>0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284</v>
      </c>
      <c r="S204" s="237" t="s">
        <v>143</v>
      </c>
      <c r="T204" s="238" t="s">
        <v>143</v>
      </c>
      <c r="U204" s="222">
        <v>0</v>
      </c>
      <c r="V204" s="222">
        <f>ROUND(E204*U204,2)</f>
        <v>0</v>
      </c>
      <c r="W204" s="222"/>
      <c r="X204" s="222" t="s">
        <v>144</v>
      </c>
      <c r="Y204" s="213"/>
      <c r="Z204" s="213"/>
      <c r="AA204" s="213"/>
      <c r="AB204" s="213"/>
      <c r="AC204" s="213"/>
      <c r="AD204" s="213"/>
      <c r="AE204" s="213"/>
      <c r="AF204" s="213"/>
      <c r="AG204" s="213" t="s">
        <v>145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3" t="s">
        <v>318</v>
      </c>
      <c r="D205" s="239"/>
      <c r="E205" s="239"/>
      <c r="F205" s="239"/>
      <c r="G205" s="239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147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x14ac:dyDescent="0.2">
      <c r="A206" s="226" t="s">
        <v>137</v>
      </c>
      <c r="B206" s="227" t="s">
        <v>72</v>
      </c>
      <c r="C206" s="251" t="s">
        <v>73</v>
      </c>
      <c r="D206" s="228"/>
      <c r="E206" s="229"/>
      <c r="F206" s="230"/>
      <c r="G206" s="230">
        <f>SUMIF(AG207:AG214,"&lt;&gt;NOR",G207:G214)</f>
        <v>0</v>
      </c>
      <c r="H206" s="230"/>
      <c r="I206" s="230">
        <f>SUM(I207:I214)</f>
        <v>0</v>
      </c>
      <c r="J206" s="230"/>
      <c r="K206" s="230">
        <f>SUM(K207:K214)</f>
        <v>0</v>
      </c>
      <c r="L206" s="230"/>
      <c r="M206" s="230">
        <f>SUM(M207:M214)</f>
        <v>0</v>
      </c>
      <c r="N206" s="230"/>
      <c r="O206" s="230">
        <f>SUM(O207:O214)</f>
        <v>0.02</v>
      </c>
      <c r="P206" s="230"/>
      <c r="Q206" s="230">
        <f>SUM(Q207:Q214)</f>
        <v>0.16</v>
      </c>
      <c r="R206" s="230"/>
      <c r="S206" s="230"/>
      <c r="T206" s="231"/>
      <c r="U206" s="225"/>
      <c r="V206" s="225">
        <f>SUM(V207:V214)</f>
        <v>1.6400000000000001</v>
      </c>
      <c r="W206" s="225"/>
      <c r="X206" s="225"/>
      <c r="AG206" t="s">
        <v>138</v>
      </c>
    </row>
    <row r="207" spans="1:60" outlineLevel="1" x14ac:dyDescent="0.2">
      <c r="A207" s="232">
        <v>28</v>
      </c>
      <c r="B207" s="233" t="s">
        <v>319</v>
      </c>
      <c r="C207" s="252" t="s">
        <v>320</v>
      </c>
      <c r="D207" s="234" t="s">
        <v>258</v>
      </c>
      <c r="E207" s="235">
        <v>2.5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15</v>
      </c>
      <c r="M207" s="237">
        <f>G207*(1+L207/100)</f>
        <v>0</v>
      </c>
      <c r="N207" s="237">
        <v>3.8999999999999999E-4</v>
      </c>
      <c r="O207" s="237">
        <f>ROUND(E207*N207,2)</f>
        <v>0</v>
      </c>
      <c r="P207" s="237">
        <v>3.4199999999999999E-3</v>
      </c>
      <c r="Q207" s="237">
        <f>ROUND(E207*P207,2)</f>
        <v>0.01</v>
      </c>
      <c r="R207" s="237" t="s">
        <v>284</v>
      </c>
      <c r="S207" s="237" t="s">
        <v>143</v>
      </c>
      <c r="T207" s="238" t="s">
        <v>143</v>
      </c>
      <c r="U207" s="222">
        <v>4.3999999999999997E-2</v>
      </c>
      <c r="V207" s="222">
        <f>ROUND(E207*U207,2)</f>
        <v>0.11</v>
      </c>
      <c r="W207" s="222"/>
      <c r="X207" s="222" t="s">
        <v>144</v>
      </c>
      <c r="Y207" s="213"/>
      <c r="Z207" s="213"/>
      <c r="AA207" s="213"/>
      <c r="AB207" s="213"/>
      <c r="AC207" s="213"/>
      <c r="AD207" s="213"/>
      <c r="AE207" s="213"/>
      <c r="AF207" s="213"/>
      <c r="AG207" s="213" t="s">
        <v>145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4" t="s">
        <v>321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149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4" t="s">
        <v>322</v>
      </c>
      <c r="D209" s="223"/>
      <c r="E209" s="224">
        <v>2.5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149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32">
        <v>29</v>
      </c>
      <c r="B210" s="233" t="s">
        <v>323</v>
      </c>
      <c r="C210" s="252" t="s">
        <v>324</v>
      </c>
      <c r="D210" s="234" t="s">
        <v>248</v>
      </c>
      <c r="E210" s="235">
        <v>1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15</v>
      </c>
      <c r="M210" s="237">
        <f>G210*(1+L210/100)</f>
        <v>0</v>
      </c>
      <c r="N210" s="237">
        <v>2.3689999999999999E-2</v>
      </c>
      <c r="O210" s="237">
        <f>ROUND(E210*N210,2)</f>
        <v>0.02</v>
      </c>
      <c r="P210" s="237">
        <v>0.14799999999999999</v>
      </c>
      <c r="Q210" s="237">
        <f>ROUND(E210*P210,2)</f>
        <v>0.15</v>
      </c>
      <c r="R210" s="237" t="s">
        <v>284</v>
      </c>
      <c r="S210" s="237" t="s">
        <v>143</v>
      </c>
      <c r="T210" s="238" t="s">
        <v>143</v>
      </c>
      <c r="U210" s="222">
        <v>1.53</v>
      </c>
      <c r="V210" s="222">
        <f>ROUND(E210*U210,2)</f>
        <v>1.53</v>
      </c>
      <c r="W210" s="222"/>
      <c r="X210" s="222" t="s">
        <v>144</v>
      </c>
      <c r="Y210" s="213"/>
      <c r="Z210" s="213"/>
      <c r="AA210" s="213"/>
      <c r="AB210" s="213"/>
      <c r="AC210" s="213"/>
      <c r="AD210" s="213"/>
      <c r="AE210" s="213"/>
      <c r="AF210" s="213"/>
      <c r="AG210" s="213" t="s">
        <v>145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4" t="s">
        <v>325</v>
      </c>
      <c r="D211" s="223"/>
      <c r="E211" s="224"/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149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4" t="s">
        <v>326</v>
      </c>
      <c r="D212" s="223"/>
      <c r="E212" s="224">
        <v>1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149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32">
        <v>30</v>
      </c>
      <c r="B213" s="233" t="s">
        <v>327</v>
      </c>
      <c r="C213" s="252" t="s">
        <v>328</v>
      </c>
      <c r="D213" s="234" t="s">
        <v>0</v>
      </c>
      <c r="E213" s="235">
        <v>31.875</v>
      </c>
      <c r="F213" s="236"/>
      <c r="G213" s="237">
        <f>ROUND(E213*F213,2)</f>
        <v>0</v>
      </c>
      <c r="H213" s="236"/>
      <c r="I213" s="237">
        <f>ROUND(E213*H213,2)</f>
        <v>0</v>
      </c>
      <c r="J213" s="236"/>
      <c r="K213" s="237">
        <f>ROUND(E213*J213,2)</f>
        <v>0</v>
      </c>
      <c r="L213" s="237">
        <v>15</v>
      </c>
      <c r="M213" s="237">
        <f>G213*(1+L213/100)</f>
        <v>0</v>
      </c>
      <c r="N213" s="237">
        <v>0</v>
      </c>
      <c r="O213" s="237">
        <f>ROUND(E213*N213,2)</f>
        <v>0</v>
      </c>
      <c r="P213" s="237">
        <v>0</v>
      </c>
      <c r="Q213" s="237">
        <f>ROUND(E213*P213,2)</f>
        <v>0</v>
      </c>
      <c r="R213" s="237" t="s">
        <v>284</v>
      </c>
      <c r="S213" s="237" t="s">
        <v>143</v>
      </c>
      <c r="T213" s="238" t="s">
        <v>143</v>
      </c>
      <c r="U213" s="222">
        <v>0</v>
      </c>
      <c r="V213" s="222">
        <f>ROUND(E213*U213,2)</f>
        <v>0</v>
      </c>
      <c r="W213" s="222"/>
      <c r="X213" s="222" t="s">
        <v>144</v>
      </c>
      <c r="Y213" s="213"/>
      <c r="Z213" s="213"/>
      <c r="AA213" s="213"/>
      <c r="AB213" s="213"/>
      <c r="AC213" s="213"/>
      <c r="AD213" s="213"/>
      <c r="AE213" s="213"/>
      <c r="AF213" s="213"/>
      <c r="AG213" s="213" t="s">
        <v>145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3" t="s">
        <v>318</v>
      </c>
      <c r="D214" s="239"/>
      <c r="E214" s="239"/>
      <c r="F214" s="239"/>
      <c r="G214" s="239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147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x14ac:dyDescent="0.2">
      <c r="A215" s="226" t="s">
        <v>137</v>
      </c>
      <c r="B215" s="227" t="s">
        <v>74</v>
      </c>
      <c r="C215" s="251" t="s">
        <v>75</v>
      </c>
      <c r="D215" s="228"/>
      <c r="E215" s="229"/>
      <c r="F215" s="230"/>
      <c r="G215" s="230">
        <f>SUMIF(AG216:AG284,"&lt;&gt;NOR",G216:G284)</f>
        <v>0</v>
      </c>
      <c r="H215" s="230"/>
      <c r="I215" s="230">
        <f>SUM(I216:I284)</f>
        <v>0</v>
      </c>
      <c r="J215" s="230"/>
      <c r="K215" s="230">
        <f>SUM(K216:K284)</f>
        <v>0</v>
      </c>
      <c r="L215" s="230"/>
      <c r="M215" s="230">
        <f>SUM(M216:M284)</f>
        <v>0</v>
      </c>
      <c r="N215" s="230"/>
      <c r="O215" s="230">
        <f>SUM(O216:O284)</f>
        <v>7.0000000000000007E-2</v>
      </c>
      <c r="P215" s="230"/>
      <c r="Q215" s="230">
        <f>SUM(Q216:Q284)</f>
        <v>0.26</v>
      </c>
      <c r="R215" s="230"/>
      <c r="S215" s="230"/>
      <c r="T215" s="231"/>
      <c r="U215" s="225"/>
      <c r="V215" s="225">
        <f>SUM(V216:V284)</f>
        <v>9.9099999999999984</v>
      </c>
      <c r="W215" s="225"/>
      <c r="X215" s="225"/>
      <c r="AG215" t="s">
        <v>138</v>
      </c>
    </row>
    <row r="216" spans="1:60" outlineLevel="1" x14ac:dyDescent="0.2">
      <c r="A216" s="232">
        <v>31</v>
      </c>
      <c r="B216" s="233" t="s">
        <v>329</v>
      </c>
      <c r="C216" s="252" t="s">
        <v>330</v>
      </c>
      <c r="D216" s="234" t="s">
        <v>331</v>
      </c>
      <c r="E216" s="235">
        <v>1</v>
      </c>
      <c r="F216" s="236"/>
      <c r="G216" s="237">
        <f>ROUND(E216*F216,2)</f>
        <v>0</v>
      </c>
      <c r="H216" s="236"/>
      <c r="I216" s="237">
        <f>ROUND(E216*H216,2)</f>
        <v>0</v>
      </c>
      <c r="J216" s="236"/>
      <c r="K216" s="237">
        <f>ROUND(E216*J216,2)</f>
        <v>0</v>
      </c>
      <c r="L216" s="237">
        <v>15</v>
      </c>
      <c r="M216" s="237">
        <f>G216*(1+L216/100)</f>
        <v>0</v>
      </c>
      <c r="N216" s="237">
        <v>0</v>
      </c>
      <c r="O216" s="237">
        <f>ROUND(E216*N216,2)</f>
        <v>0</v>
      </c>
      <c r="P216" s="237">
        <v>3.4200000000000001E-2</v>
      </c>
      <c r="Q216" s="237">
        <f>ROUND(E216*P216,2)</f>
        <v>0.03</v>
      </c>
      <c r="R216" s="237" t="s">
        <v>284</v>
      </c>
      <c r="S216" s="237" t="s">
        <v>143</v>
      </c>
      <c r="T216" s="238" t="s">
        <v>143</v>
      </c>
      <c r="U216" s="222">
        <v>0.46500000000000002</v>
      </c>
      <c r="V216" s="222">
        <f>ROUND(E216*U216,2)</f>
        <v>0.47</v>
      </c>
      <c r="W216" s="222"/>
      <c r="X216" s="222" t="s">
        <v>144</v>
      </c>
      <c r="Y216" s="213"/>
      <c r="Z216" s="213"/>
      <c r="AA216" s="213"/>
      <c r="AB216" s="213"/>
      <c r="AC216" s="213"/>
      <c r="AD216" s="213"/>
      <c r="AE216" s="213"/>
      <c r="AF216" s="213"/>
      <c r="AG216" s="213" t="s">
        <v>145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4" t="s">
        <v>332</v>
      </c>
      <c r="D217" s="223"/>
      <c r="E217" s="224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149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4" t="s">
        <v>326</v>
      </c>
      <c r="D218" s="223"/>
      <c r="E218" s="224">
        <v>1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149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32">
        <v>32</v>
      </c>
      <c r="B219" s="233" t="s">
        <v>333</v>
      </c>
      <c r="C219" s="252" t="s">
        <v>334</v>
      </c>
      <c r="D219" s="234" t="s">
        <v>331</v>
      </c>
      <c r="E219" s="235">
        <v>1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15</v>
      </c>
      <c r="M219" s="237">
        <f>G219*(1+L219/100)</f>
        <v>0</v>
      </c>
      <c r="N219" s="237">
        <v>0</v>
      </c>
      <c r="O219" s="237">
        <f>ROUND(E219*N219,2)</f>
        <v>0</v>
      </c>
      <c r="P219" s="237">
        <v>1.9460000000000002E-2</v>
      </c>
      <c r="Q219" s="237">
        <f>ROUND(E219*P219,2)</f>
        <v>0.02</v>
      </c>
      <c r="R219" s="237" t="s">
        <v>284</v>
      </c>
      <c r="S219" s="237" t="s">
        <v>143</v>
      </c>
      <c r="T219" s="238" t="s">
        <v>143</v>
      </c>
      <c r="U219" s="222">
        <v>0.38200000000000001</v>
      </c>
      <c r="V219" s="222">
        <f>ROUND(E219*U219,2)</f>
        <v>0.38</v>
      </c>
      <c r="W219" s="222"/>
      <c r="X219" s="222" t="s">
        <v>144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145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4" t="s">
        <v>335</v>
      </c>
      <c r="D220" s="223"/>
      <c r="E220" s="224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149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4" t="s">
        <v>326</v>
      </c>
      <c r="D221" s="223"/>
      <c r="E221" s="224">
        <v>1</v>
      </c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149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32">
        <v>33</v>
      </c>
      <c r="B222" s="233" t="s">
        <v>336</v>
      </c>
      <c r="C222" s="252" t="s">
        <v>337</v>
      </c>
      <c r="D222" s="234" t="s">
        <v>331</v>
      </c>
      <c r="E222" s="235">
        <v>1</v>
      </c>
      <c r="F222" s="236"/>
      <c r="G222" s="237">
        <f>ROUND(E222*F222,2)</f>
        <v>0</v>
      </c>
      <c r="H222" s="236"/>
      <c r="I222" s="237">
        <f>ROUND(E222*H222,2)</f>
        <v>0</v>
      </c>
      <c r="J222" s="236"/>
      <c r="K222" s="237">
        <f>ROUND(E222*J222,2)</f>
        <v>0</v>
      </c>
      <c r="L222" s="237">
        <v>15</v>
      </c>
      <c r="M222" s="237">
        <f>G222*(1+L222/100)</f>
        <v>0</v>
      </c>
      <c r="N222" s="237">
        <v>1.41E-3</v>
      </c>
      <c r="O222" s="237">
        <f>ROUND(E222*N222,2)</f>
        <v>0</v>
      </c>
      <c r="P222" s="237">
        <v>0</v>
      </c>
      <c r="Q222" s="237">
        <f>ROUND(E222*P222,2)</f>
        <v>0</v>
      </c>
      <c r="R222" s="237" t="s">
        <v>284</v>
      </c>
      <c r="S222" s="237" t="s">
        <v>143</v>
      </c>
      <c r="T222" s="238" t="s">
        <v>143</v>
      </c>
      <c r="U222" s="222">
        <v>1.575</v>
      </c>
      <c r="V222" s="222">
        <f>ROUND(E222*U222,2)</f>
        <v>1.58</v>
      </c>
      <c r="W222" s="222"/>
      <c r="X222" s="222" t="s">
        <v>144</v>
      </c>
      <c r="Y222" s="213"/>
      <c r="Z222" s="213"/>
      <c r="AA222" s="213"/>
      <c r="AB222" s="213"/>
      <c r="AC222" s="213"/>
      <c r="AD222" s="213"/>
      <c r="AE222" s="213"/>
      <c r="AF222" s="213"/>
      <c r="AG222" s="213" t="s">
        <v>145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5" t="s">
        <v>338</v>
      </c>
      <c r="D223" s="241"/>
      <c r="E223" s="241"/>
      <c r="F223" s="241"/>
      <c r="G223" s="241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165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4" t="s">
        <v>339</v>
      </c>
      <c r="D224" s="223"/>
      <c r="E224" s="224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149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20"/>
      <c r="B225" s="221"/>
      <c r="C225" s="254" t="s">
        <v>326</v>
      </c>
      <c r="D225" s="223"/>
      <c r="E225" s="224">
        <v>1</v>
      </c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3"/>
      <c r="Z225" s="213"/>
      <c r="AA225" s="213"/>
      <c r="AB225" s="213"/>
      <c r="AC225" s="213"/>
      <c r="AD225" s="213"/>
      <c r="AE225" s="213"/>
      <c r="AF225" s="213"/>
      <c r="AG225" s="213" t="s">
        <v>149</v>
      </c>
      <c r="AH225" s="213">
        <v>0</v>
      </c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32">
        <v>34</v>
      </c>
      <c r="B226" s="233" t="s">
        <v>340</v>
      </c>
      <c r="C226" s="252" t="s">
        <v>341</v>
      </c>
      <c r="D226" s="234" t="s">
        <v>331</v>
      </c>
      <c r="E226" s="235">
        <v>1</v>
      </c>
      <c r="F226" s="236"/>
      <c r="G226" s="237">
        <f>ROUND(E226*F226,2)</f>
        <v>0</v>
      </c>
      <c r="H226" s="236"/>
      <c r="I226" s="237">
        <f>ROUND(E226*H226,2)</f>
        <v>0</v>
      </c>
      <c r="J226" s="236"/>
      <c r="K226" s="237">
        <f>ROUND(E226*J226,2)</f>
        <v>0</v>
      </c>
      <c r="L226" s="237">
        <v>15</v>
      </c>
      <c r="M226" s="237">
        <f>G226*(1+L226/100)</f>
        <v>0</v>
      </c>
      <c r="N226" s="237">
        <v>0</v>
      </c>
      <c r="O226" s="237">
        <f>ROUND(E226*N226,2)</f>
        <v>0</v>
      </c>
      <c r="P226" s="237">
        <v>0.125</v>
      </c>
      <c r="Q226" s="237">
        <f>ROUND(E226*P226,2)</f>
        <v>0.13</v>
      </c>
      <c r="R226" s="237" t="s">
        <v>284</v>
      </c>
      <c r="S226" s="237" t="s">
        <v>143</v>
      </c>
      <c r="T226" s="238" t="s">
        <v>143</v>
      </c>
      <c r="U226" s="222">
        <v>1.1499999999999999</v>
      </c>
      <c r="V226" s="222">
        <f>ROUND(E226*U226,2)</f>
        <v>1.1499999999999999</v>
      </c>
      <c r="W226" s="222"/>
      <c r="X226" s="222" t="s">
        <v>144</v>
      </c>
      <c r="Y226" s="213"/>
      <c r="Z226" s="213"/>
      <c r="AA226" s="213"/>
      <c r="AB226" s="213"/>
      <c r="AC226" s="213"/>
      <c r="AD226" s="213"/>
      <c r="AE226" s="213"/>
      <c r="AF226" s="213"/>
      <c r="AG226" s="213" t="s">
        <v>145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4" t="s">
        <v>342</v>
      </c>
      <c r="D227" s="223"/>
      <c r="E227" s="224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149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20"/>
      <c r="B228" s="221"/>
      <c r="C228" s="254" t="s">
        <v>326</v>
      </c>
      <c r="D228" s="223"/>
      <c r="E228" s="224">
        <v>1</v>
      </c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149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32">
        <v>35</v>
      </c>
      <c r="B229" s="233" t="s">
        <v>343</v>
      </c>
      <c r="C229" s="252" t="s">
        <v>344</v>
      </c>
      <c r="D229" s="234" t="s">
        <v>331</v>
      </c>
      <c r="E229" s="235">
        <v>1</v>
      </c>
      <c r="F229" s="236"/>
      <c r="G229" s="237">
        <f>ROUND(E229*F229,2)</f>
        <v>0</v>
      </c>
      <c r="H229" s="236"/>
      <c r="I229" s="237">
        <f>ROUND(E229*H229,2)</f>
        <v>0</v>
      </c>
      <c r="J229" s="236"/>
      <c r="K229" s="237">
        <f>ROUND(E229*J229,2)</f>
        <v>0</v>
      </c>
      <c r="L229" s="237">
        <v>15</v>
      </c>
      <c r="M229" s="237">
        <f>G229*(1+L229/100)</f>
        <v>0</v>
      </c>
      <c r="N229" s="237">
        <v>1.7000000000000001E-4</v>
      </c>
      <c r="O229" s="237">
        <f>ROUND(E229*N229,2)</f>
        <v>0</v>
      </c>
      <c r="P229" s="237">
        <v>0</v>
      </c>
      <c r="Q229" s="237">
        <f>ROUND(E229*P229,2)</f>
        <v>0</v>
      </c>
      <c r="R229" s="237" t="s">
        <v>284</v>
      </c>
      <c r="S229" s="237" t="s">
        <v>143</v>
      </c>
      <c r="T229" s="238" t="s">
        <v>143</v>
      </c>
      <c r="U229" s="222">
        <v>2.9</v>
      </c>
      <c r="V229" s="222">
        <f>ROUND(E229*U229,2)</f>
        <v>2.9</v>
      </c>
      <c r="W229" s="222"/>
      <c r="X229" s="222" t="s">
        <v>144</v>
      </c>
      <c r="Y229" s="213"/>
      <c r="Z229" s="213"/>
      <c r="AA229" s="213"/>
      <c r="AB229" s="213"/>
      <c r="AC229" s="213"/>
      <c r="AD229" s="213"/>
      <c r="AE229" s="213"/>
      <c r="AF229" s="213"/>
      <c r="AG229" s="213" t="s">
        <v>145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4" t="s">
        <v>345</v>
      </c>
      <c r="D230" s="223"/>
      <c r="E230" s="224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149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20"/>
      <c r="B231" s="221"/>
      <c r="C231" s="254" t="s">
        <v>326</v>
      </c>
      <c r="D231" s="223"/>
      <c r="E231" s="224">
        <v>1</v>
      </c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149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32">
        <v>36</v>
      </c>
      <c r="B232" s="233" t="s">
        <v>346</v>
      </c>
      <c r="C232" s="252" t="s">
        <v>347</v>
      </c>
      <c r="D232" s="234" t="s">
        <v>331</v>
      </c>
      <c r="E232" s="235">
        <v>1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15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9.1999999999999998E-3</v>
      </c>
      <c r="Q232" s="237">
        <f>ROUND(E232*P232,2)</f>
        <v>0.01</v>
      </c>
      <c r="R232" s="237" t="s">
        <v>284</v>
      </c>
      <c r="S232" s="237" t="s">
        <v>143</v>
      </c>
      <c r="T232" s="238" t="s">
        <v>143</v>
      </c>
      <c r="U232" s="222">
        <v>0.46500000000000002</v>
      </c>
      <c r="V232" s="222">
        <f>ROUND(E232*U232,2)</f>
        <v>0.47</v>
      </c>
      <c r="W232" s="222"/>
      <c r="X232" s="222" t="s">
        <v>144</v>
      </c>
      <c r="Y232" s="213"/>
      <c r="Z232" s="213"/>
      <c r="AA232" s="213"/>
      <c r="AB232" s="213"/>
      <c r="AC232" s="213"/>
      <c r="AD232" s="213"/>
      <c r="AE232" s="213"/>
      <c r="AF232" s="213"/>
      <c r="AG232" s="213" t="s">
        <v>145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3" t="s">
        <v>348</v>
      </c>
      <c r="D233" s="239"/>
      <c r="E233" s="239"/>
      <c r="F233" s="239"/>
      <c r="G233" s="239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147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4" t="s">
        <v>349</v>
      </c>
      <c r="D234" s="223"/>
      <c r="E234" s="224"/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149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4" t="s">
        <v>326</v>
      </c>
      <c r="D235" s="223"/>
      <c r="E235" s="224">
        <v>1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149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32">
        <v>37</v>
      </c>
      <c r="B236" s="233" t="s">
        <v>350</v>
      </c>
      <c r="C236" s="252" t="s">
        <v>351</v>
      </c>
      <c r="D236" s="234" t="s">
        <v>331</v>
      </c>
      <c r="E236" s="235">
        <v>1</v>
      </c>
      <c r="F236" s="236"/>
      <c r="G236" s="237">
        <f>ROUND(E236*F236,2)</f>
        <v>0</v>
      </c>
      <c r="H236" s="236"/>
      <c r="I236" s="237">
        <f>ROUND(E236*H236,2)</f>
        <v>0</v>
      </c>
      <c r="J236" s="236"/>
      <c r="K236" s="237">
        <f>ROUND(E236*J236,2)</f>
        <v>0</v>
      </c>
      <c r="L236" s="237">
        <v>15</v>
      </c>
      <c r="M236" s="237">
        <f>G236*(1+L236/100)</f>
        <v>0</v>
      </c>
      <c r="N236" s="237">
        <v>0</v>
      </c>
      <c r="O236" s="237">
        <f>ROUND(E236*N236,2)</f>
        <v>0</v>
      </c>
      <c r="P236" s="237">
        <v>6.7000000000000004E-2</v>
      </c>
      <c r="Q236" s="237">
        <f>ROUND(E236*P236,2)</f>
        <v>7.0000000000000007E-2</v>
      </c>
      <c r="R236" s="237" t="s">
        <v>284</v>
      </c>
      <c r="S236" s="237" t="s">
        <v>143</v>
      </c>
      <c r="T236" s="238" t="s">
        <v>143</v>
      </c>
      <c r="U236" s="222">
        <v>0.31</v>
      </c>
      <c r="V236" s="222">
        <f>ROUND(E236*U236,2)</f>
        <v>0.31</v>
      </c>
      <c r="W236" s="222"/>
      <c r="X236" s="222" t="s">
        <v>144</v>
      </c>
      <c r="Y236" s="213"/>
      <c r="Z236" s="213"/>
      <c r="AA236" s="213"/>
      <c r="AB236" s="213"/>
      <c r="AC236" s="213"/>
      <c r="AD236" s="213"/>
      <c r="AE236" s="213"/>
      <c r="AF236" s="213"/>
      <c r="AG236" s="213" t="s">
        <v>145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20"/>
      <c r="B237" s="221"/>
      <c r="C237" s="254" t="s">
        <v>321</v>
      </c>
      <c r="D237" s="223"/>
      <c r="E237" s="224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149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4" t="s">
        <v>326</v>
      </c>
      <c r="D238" s="223"/>
      <c r="E238" s="224">
        <v>1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149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32">
        <v>38</v>
      </c>
      <c r="B239" s="233" t="s">
        <v>352</v>
      </c>
      <c r="C239" s="252" t="s">
        <v>353</v>
      </c>
      <c r="D239" s="234" t="s">
        <v>331</v>
      </c>
      <c r="E239" s="235">
        <v>3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15</v>
      </c>
      <c r="M239" s="237">
        <f>G239*(1+L239/100)</f>
        <v>0</v>
      </c>
      <c r="N239" s="237">
        <v>0</v>
      </c>
      <c r="O239" s="237">
        <f>ROUND(E239*N239,2)</f>
        <v>0</v>
      </c>
      <c r="P239" s="237">
        <v>3.6999999999999999E-4</v>
      </c>
      <c r="Q239" s="237">
        <f>ROUND(E239*P239,2)</f>
        <v>0</v>
      </c>
      <c r="R239" s="237" t="s">
        <v>284</v>
      </c>
      <c r="S239" s="237" t="s">
        <v>143</v>
      </c>
      <c r="T239" s="238" t="s">
        <v>143</v>
      </c>
      <c r="U239" s="222">
        <v>4.1000000000000002E-2</v>
      </c>
      <c r="V239" s="222">
        <f>ROUND(E239*U239,2)</f>
        <v>0.12</v>
      </c>
      <c r="W239" s="222"/>
      <c r="X239" s="222" t="s">
        <v>144</v>
      </c>
      <c r="Y239" s="213"/>
      <c r="Z239" s="213"/>
      <c r="AA239" s="213"/>
      <c r="AB239" s="213"/>
      <c r="AC239" s="213"/>
      <c r="AD239" s="213"/>
      <c r="AE239" s="213"/>
      <c r="AF239" s="213"/>
      <c r="AG239" s="213" t="s">
        <v>145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20"/>
      <c r="B240" s="221"/>
      <c r="C240" s="254" t="s">
        <v>335</v>
      </c>
      <c r="D240" s="223"/>
      <c r="E240" s="224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3"/>
      <c r="Z240" s="213"/>
      <c r="AA240" s="213"/>
      <c r="AB240" s="213"/>
      <c r="AC240" s="213"/>
      <c r="AD240" s="213"/>
      <c r="AE240" s="213"/>
      <c r="AF240" s="213"/>
      <c r="AG240" s="213" t="s">
        <v>149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4" t="s">
        <v>326</v>
      </c>
      <c r="D241" s="223"/>
      <c r="E241" s="224">
        <v>1</v>
      </c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149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4" t="s">
        <v>342</v>
      </c>
      <c r="D242" s="223"/>
      <c r="E242" s="224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149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20"/>
      <c r="B243" s="221"/>
      <c r="C243" s="254" t="s">
        <v>326</v>
      </c>
      <c r="D243" s="223"/>
      <c r="E243" s="224">
        <v>1</v>
      </c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149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4" t="s">
        <v>349</v>
      </c>
      <c r="D244" s="223"/>
      <c r="E244" s="224"/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149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20"/>
      <c r="B245" s="221"/>
      <c r="C245" s="254" t="s">
        <v>326</v>
      </c>
      <c r="D245" s="223"/>
      <c r="E245" s="224">
        <v>1</v>
      </c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149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ht="22.5" outlineLevel="1" x14ac:dyDescent="0.2">
      <c r="A246" s="232">
        <v>39</v>
      </c>
      <c r="B246" s="233" t="s">
        <v>354</v>
      </c>
      <c r="C246" s="252" t="s">
        <v>355</v>
      </c>
      <c r="D246" s="234" t="s">
        <v>248</v>
      </c>
      <c r="E246" s="235">
        <v>1</v>
      </c>
      <c r="F246" s="236"/>
      <c r="G246" s="237">
        <f>ROUND(E246*F246,2)</f>
        <v>0</v>
      </c>
      <c r="H246" s="236"/>
      <c r="I246" s="237">
        <f>ROUND(E246*H246,2)</f>
        <v>0</v>
      </c>
      <c r="J246" s="236"/>
      <c r="K246" s="237">
        <f>ROUND(E246*J246,2)</f>
        <v>0</v>
      </c>
      <c r="L246" s="237">
        <v>15</v>
      </c>
      <c r="M246" s="237">
        <f>G246*(1+L246/100)</f>
        <v>0</v>
      </c>
      <c r="N246" s="237">
        <v>1.2999999999999999E-3</v>
      </c>
      <c r="O246" s="237">
        <f>ROUND(E246*N246,2)</f>
        <v>0</v>
      </c>
      <c r="P246" s="237">
        <v>0</v>
      </c>
      <c r="Q246" s="237">
        <f>ROUND(E246*P246,2)</f>
        <v>0</v>
      </c>
      <c r="R246" s="237" t="s">
        <v>284</v>
      </c>
      <c r="S246" s="237" t="s">
        <v>143</v>
      </c>
      <c r="T246" s="238" t="s">
        <v>143</v>
      </c>
      <c r="U246" s="222">
        <v>0.48499999999999999</v>
      </c>
      <c r="V246" s="222">
        <f>ROUND(E246*U246,2)</f>
        <v>0.49</v>
      </c>
      <c r="W246" s="222"/>
      <c r="X246" s="222" t="s">
        <v>144</v>
      </c>
      <c r="Y246" s="213"/>
      <c r="Z246" s="213"/>
      <c r="AA246" s="213"/>
      <c r="AB246" s="213"/>
      <c r="AC246" s="213"/>
      <c r="AD246" s="213"/>
      <c r="AE246" s="213"/>
      <c r="AF246" s="213"/>
      <c r="AG246" s="213" t="s">
        <v>145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20"/>
      <c r="B247" s="221"/>
      <c r="C247" s="254" t="s">
        <v>339</v>
      </c>
      <c r="D247" s="223"/>
      <c r="E247" s="224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149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4" t="s">
        <v>326</v>
      </c>
      <c r="D248" s="223"/>
      <c r="E248" s="224">
        <v>1</v>
      </c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149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32">
        <v>40</v>
      </c>
      <c r="B249" s="233" t="s">
        <v>356</v>
      </c>
      <c r="C249" s="252" t="s">
        <v>357</v>
      </c>
      <c r="D249" s="234" t="s">
        <v>331</v>
      </c>
      <c r="E249" s="235">
        <v>3</v>
      </c>
      <c r="F249" s="236"/>
      <c r="G249" s="237">
        <f>ROUND(E249*F249,2)</f>
        <v>0</v>
      </c>
      <c r="H249" s="236"/>
      <c r="I249" s="237">
        <f>ROUND(E249*H249,2)</f>
        <v>0</v>
      </c>
      <c r="J249" s="236"/>
      <c r="K249" s="237">
        <f>ROUND(E249*J249,2)</f>
        <v>0</v>
      </c>
      <c r="L249" s="237">
        <v>15</v>
      </c>
      <c r="M249" s="237">
        <f>G249*(1+L249/100)</f>
        <v>0</v>
      </c>
      <c r="N249" s="237">
        <v>0</v>
      </c>
      <c r="O249" s="237">
        <f>ROUND(E249*N249,2)</f>
        <v>0</v>
      </c>
      <c r="P249" s="237">
        <v>1.56E-3</v>
      </c>
      <c r="Q249" s="237">
        <f>ROUND(E249*P249,2)</f>
        <v>0</v>
      </c>
      <c r="R249" s="237" t="s">
        <v>284</v>
      </c>
      <c r="S249" s="237" t="s">
        <v>143</v>
      </c>
      <c r="T249" s="238" t="s">
        <v>143</v>
      </c>
      <c r="U249" s="222">
        <v>0.217</v>
      </c>
      <c r="V249" s="222">
        <f>ROUND(E249*U249,2)</f>
        <v>0.65</v>
      </c>
      <c r="W249" s="222"/>
      <c r="X249" s="222" t="s">
        <v>144</v>
      </c>
      <c r="Y249" s="213"/>
      <c r="Z249" s="213"/>
      <c r="AA249" s="213"/>
      <c r="AB249" s="213"/>
      <c r="AC249" s="213"/>
      <c r="AD249" s="213"/>
      <c r="AE249" s="213"/>
      <c r="AF249" s="213"/>
      <c r="AG249" s="213" t="s">
        <v>145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4" t="s">
        <v>335</v>
      </c>
      <c r="D250" s="223"/>
      <c r="E250" s="224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149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/>
      <c r="B251" s="221"/>
      <c r="C251" s="254" t="s">
        <v>326</v>
      </c>
      <c r="D251" s="223"/>
      <c r="E251" s="224">
        <v>1</v>
      </c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149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4" t="s">
        <v>342</v>
      </c>
      <c r="D252" s="223"/>
      <c r="E252" s="224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149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4" t="s">
        <v>326</v>
      </c>
      <c r="D253" s="223"/>
      <c r="E253" s="224">
        <v>1</v>
      </c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149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20"/>
      <c r="B254" s="221"/>
      <c r="C254" s="254" t="s">
        <v>349</v>
      </c>
      <c r="D254" s="223"/>
      <c r="E254" s="224"/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149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4" t="s">
        <v>326</v>
      </c>
      <c r="D255" s="223"/>
      <c r="E255" s="224">
        <v>1</v>
      </c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149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32">
        <v>41</v>
      </c>
      <c r="B256" s="233" t="s">
        <v>358</v>
      </c>
      <c r="C256" s="252" t="s">
        <v>359</v>
      </c>
      <c r="D256" s="234" t="s">
        <v>331</v>
      </c>
      <c r="E256" s="235">
        <v>1</v>
      </c>
      <c r="F256" s="236"/>
      <c r="G256" s="237">
        <f>ROUND(E256*F256,2)</f>
        <v>0</v>
      </c>
      <c r="H256" s="236"/>
      <c r="I256" s="237">
        <f>ROUND(E256*H256,2)</f>
        <v>0</v>
      </c>
      <c r="J256" s="236"/>
      <c r="K256" s="237">
        <f>ROUND(E256*J256,2)</f>
        <v>0</v>
      </c>
      <c r="L256" s="237">
        <v>15</v>
      </c>
      <c r="M256" s="237">
        <f>G256*(1+L256/100)</f>
        <v>0</v>
      </c>
      <c r="N256" s="237">
        <v>1.2E-4</v>
      </c>
      <c r="O256" s="237">
        <f>ROUND(E256*N256,2)</f>
        <v>0</v>
      </c>
      <c r="P256" s="237">
        <v>0</v>
      </c>
      <c r="Q256" s="237">
        <f>ROUND(E256*P256,2)</f>
        <v>0</v>
      </c>
      <c r="R256" s="237" t="s">
        <v>284</v>
      </c>
      <c r="S256" s="237" t="s">
        <v>143</v>
      </c>
      <c r="T256" s="238" t="s">
        <v>143</v>
      </c>
      <c r="U256" s="222">
        <v>0.51700000000000002</v>
      </c>
      <c r="V256" s="222">
        <f>ROUND(E256*U256,2)</f>
        <v>0.52</v>
      </c>
      <c r="W256" s="222"/>
      <c r="X256" s="222" t="s">
        <v>144</v>
      </c>
      <c r="Y256" s="213"/>
      <c r="Z256" s="213"/>
      <c r="AA256" s="213"/>
      <c r="AB256" s="213"/>
      <c r="AC256" s="213"/>
      <c r="AD256" s="213"/>
      <c r="AE256" s="213"/>
      <c r="AF256" s="213"/>
      <c r="AG256" s="213" t="s">
        <v>145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20"/>
      <c r="B257" s="221"/>
      <c r="C257" s="254" t="s">
        <v>345</v>
      </c>
      <c r="D257" s="223"/>
      <c r="E257" s="224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3"/>
      <c r="Z257" s="213"/>
      <c r="AA257" s="213"/>
      <c r="AB257" s="213"/>
      <c r="AC257" s="213"/>
      <c r="AD257" s="213"/>
      <c r="AE257" s="213"/>
      <c r="AF257" s="213"/>
      <c r="AG257" s="213" t="s">
        <v>149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4" t="s">
        <v>326</v>
      </c>
      <c r="D258" s="223"/>
      <c r="E258" s="224">
        <v>1</v>
      </c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149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ht="33.75" outlineLevel="1" x14ac:dyDescent="0.2">
      <c r="A259" s="232">
        <v>42</v>
      </c>
      <c r="B259" s="233" t="s">
        <v>360</v>
      </c>
      <c r="C259" s="252" t="s">
        <v>361</v>
      </c>
      <c r="D259" s="234" t="s">
        <v>248</v>
      </c>
      <c r="E259" s="235">
        <v>1</v>
      </c>
      <c r="F259" s="236"/>
      <c r="G259" s="237">
        <f>ROUND(E259*F259,2)</f>
        <v>0</v>
      </c>
      <c r="H259" s="236"/>
      <c r="I259" s="237">
        <f>ROUND(E259*H259,2)</f>
        <v>0</v>
      </c>
      <c r="J259" s="236"/>
      <c r="K259" s="237">
        <f>ROUND(E259*J259,2)</f>
        <v>0</v>
      </c>
      <c r="L259" s="237">
        <v>15</v>
      </c>
      <c r="M259" s="237">
        <f>G259*(1+L259/100)</f>
        <v>0</v>
      </c>
      <c r="N259" s="237">
        <v>2.7999999999999998E-4</v>
      </c>
      <c r="O259" s="237">
        <f>ROUND(E259*N259,2)</f>
        <v>0</v>
      </c>
      <c r="P259" s="237">
        <v>0</v>
      </c>
      <c r="Q259" s="237">
        <f>ROUND(E259*P259,2)</f>
        <v>0</v>
      </c>
      <c r="R259" s="237" t="s">
        <v>284</v>
      </c>
      <c r="S259" s="237" t="s">
        <v>143</v>
      </c>
      <c r="T259" s="238" t="s">
        <v>143</v>
      </c>
      <c r="U259" s="222">
        <v>0.246</v>
      </c>
      <c r="V259" s="222">
        <f>ROUND(E259*U259,2)</f>
        <v>0.25</v>
      </c>
      <c r="W259" s="222"/>
      <c r="X259" s="222" t="s">
        <v>144</v>
      </c>
      <c r="Y259" s="213"/>
      <c r="Z259" s="213"/>
      <c r="AA259" s="213"/>
      <c r="AB259" s="213"/>
      <c r="AC259" s="213"/>
      <c r="AD259" s="213"/>
      <c r="AE259" s="213"/>
      <c r="AF259" s="213"/>
      <c r="AG259" s="213" t="s">
        <v>145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20"/>
      <c r="B260" s="221"/>
      <c r="C260" s="254" t="s">
        <v>286</v>
      </c>
      <c r="D260" s="223"/>
      <c r="E260" s="224"/>
      <c r="F260" s="222"/>
      <c r="G260" s="222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13"/>
      <c r="Z260" s="213"/>
      <c r="AA260" s="213"/>
      <c r="AB260" s="213"/>
      <c r="AC260" s="213"/>
      <c r="AD260" s="213"/>
      <c r="AE260" s="213"/>
      <c r="AF260" s="213"/>
      <c r="AG260" s="213" t="s">
        <v>149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4" t="s">
        <v>326</v>
      </c>
      <c r="D261" s="223"/>
      <c r="E261" s="224">
        <v>1</v>
      </c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149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ht="33.75" outlineLevel="1" x14ac:dyDescent="0.2">
      <c r="A262" s="232">
        <v>43</v>
      </c>
      <c r="B262" s="233" t="s">
        <v>362</v>
      </c>
      <c r="C262" s="252" t="s">
        <v>363</v>
      </c>
      <c r="D262" s="234" t="s">
        <v>248</v>
      </c>
      <c r="E262" s="235">
        <v>1</v>
      </c>
      <c r="F262" s="236"/>
      <c r="G262" s="237">
        <f>ROUND(E262*F262,2)</f>
        <v>0</v>
      </c>
      <c r="H262" s="236"/>
      <c r="I262" s="237">
        <f>ROUND(E262*H262,2)</f>
        <v>0</v>
      </c>
      <c r="J262" s="236"/>
      <c r="K262" s="237">
        <f>ROUND(E262*J262,2)</f>
        <v>0</v>
      </c>
      <c r="L262" s="237">
        <v>15</v>
      </c>
      <c r="M262" s="237">
        <f>G262*(1+L262/100)</f>
        <v>0</v>
      </c>
      <c r="N262" s="237">
        <v>2.7999999999999998E-4</v>
      </c>
      <c r="O262" s="237">
        <f>ROUND(E262*N262,2)</f>
        <v>0</v>
      </c>
      <c r="P262" s="237">
        <v>0</v>
      </c>
      <c r="Q262" s="237">
        <f>ROUND(E262*P262,2)</f>
        <v>0</v>
      </c>
      <c r="R262" s="237" t="s">
        <v>284</v>
      </c>
      <c r="S262" s="237" t="s">
        <v>143</v>
      </c>
      <c r="T262" s="238" t="s">
        <v>143</v>
      </c>
      <c r="U262" s="222">
        <v>0.246</v>
      </c>
      <c r="V262" s="222">
        <f>ROUND(E262*U262,2)</f>
        <v>0.25</v>
      </c>
      <c r="W262" s="222"/>
      <c r="X262" s="222" t="s">
        <v>144</v>
      </c>
      <c r="Y262" s="213"/>
      <c r="Z262" s="213"/>
      <c r="AA262" s="213"/>
      <c r="AB262" s="213"/>
      <c r="AC262" s="213"/>
      <c r="AD262" s="213"/>
      <c r="AE262" s="213"/>
      <c r="AF262" s="213"/>
      <c r="AG262" s="213" t="s">
        <v>145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4" t="s">
        <v>345</v>
      </c>
      <c r="D263" s="223"/>
      <c r="E263" s="224"/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149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20"/>
      <c r="B264" s="221"/>
      <c r="C264" s="254" t="s">
        <v>326</v>
      </c>
      <c r="D264" s="223"/>
      <c r="E264" s="224">
        <v>1</v>
      </c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3"/>
      <c r="Z264" s="213"/>
      <c r="AA264" s="213"/>
      <c r="AB264" s="213"/>
      <c r="AC264" s="213"/>
      <c r="AD264" s="213"/>
      <c r="AE264" s="213"/>
      <c r="AF264" s="213"/>
      <c r="AG264" s="213" t="s">
        <v>149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32">
        <v>44</v>
      </c>
      <c r="B265" s="233" t="s">
        <v>364</v>
      </c>
      <c r="C265" s="252" t="s">
        <v>365</v>
      </c>
      <c r="D265" s="234" t="s">
        <v>248</v>
      </c>
      <c r="E265" s="235">
        <v>1</v>
      </c>
      <c r="F265" s="236"/>
      <c r="G265" s="237">
        <f>ROUND(E265*F265,2)</f>
        <v>0</v>
      </c>
      <c r="H265" s="236"/>
      <c r="I265" s="237">
        <f>ROUND(E265*H265,2)</f>
        <v>0</v>
      </c>
      <c r="J265" s="236"/>
      <c r="K265" s="237">
        <f>ROUND(E265*J265,2)</f>
        <v>0</v>
      </c>
      <c r="L265" s="237">
        <v>15</v>
      </c>
      <c r="M265" s="237">
        <f>G265*(1+L265/100)</f>
        <v>0</v>
      </c>
      <c r="N265" s="237">
        <v>8.0000000000000004E-4</v>
      </c>
      <c r="O265" s="237">
        <f>ROUND(E265*N265,2)</f>
        <v>0</v>
      </c>
      <c r="P265" s="237">
        <v>0</v>
      </c>
      <c r="Q265" s="237">
        <f>ROUND(E265*P265,2)</f>
        <v>0</v>
      </c>
      <c r="R265" s="237" t="s">
        <v>284</v>
      </c>
      <c r="S265" s="237" t="s">
        <v>143</v>
      </c>
      <c r="T265" s="238" t="s">
        <v>143</v>
      </c>
      <c r="U265" s="222">
        <v>0.37</v>
      </c>
      <c r="V265" s="222">
        <f>ROUND(E265*U265,2)</f>
        <v>0.37</v>
      </c>
      <c r="W265" s="222"/>
      <c r="X265" s="222" t="s">
        <v>144</v>
      </c>
      <c r="Y265" s="213"/>
      <c r="Z265" s="213"/>
      <c r="AA265" s="213"/>
      <c r="AB265" s="213"/>
      <c r="AC265" s="213"/>
      <c r="AD265" s="213"/>
      <c r="AE265" s="213"/>
      <c r="AF265" s="213"/>
      <c r="AG265" s="213" t="s">
        <v>145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4" t="s">
        <v>286</v>
      </c>
      <c r="D266" s="223"/>
      <c r="E266" s="224"/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149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4" t="s">
        <v>326</v>
      </c>
      <c r="D267" s="223"/>
      <c r="E267" s="224">
        <v>1</v>
      </c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149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32">
        <v>45</v>
      </c>
      <c r="B268" s="233" t="s">
        <v>366</v>
      </c>
      <c r="C268" s="252" t="s">
        <v>367</v>
      </c>
      <c r="D268" s="234" t="s">
        <v>0</v>
      </c>
      <c r="E268" s="235">
        <v>270.51</v>
      </c>
      <c r="F268" s="236"/>
      <c r="G268" s="237">
        <f>ROUND(E268*F268,2)</f>
        <v>0</v>
      </c>
      <c r="H268" s="236"/>
      <c r="I268" s="237">
        <f>ROUND(E268*H268,2)</f>
        <v>0</v>
      </c>
      <c r="J268" s="236"/>
      <c r="K268" s="237">
        <f>ROUND(E268*J268,2)</f>
        <v>0</v>
      </c>
      <c r="L268" s="237">
        <v>15</v>
      </c>
      <c r="M268" s="237">
        <f>G268*(1+L268/100)</f>
        <v>0</v>
      </c>
      <c r="N268" s="237">
        <v>0</v>
      </c>
      <c r="O268" s="237">
        <f>ROUND(E268*N268,2)</f>
        <v>0</v>
      </c>
      <c r="P268" s="237">
        <v>0</v>
      </c>
      <c r="Q268" s="237">
        <f>ROUND(E268*P268,2)</f>
        <v>0</v>
      </c>
      <c r="R268" s="237" t="s">
        <v>284</v>
      </c>
      <c r="S268" s="237" t="s">
        <v>143</v>
      </c>
      <c r="T268" s="238" t="s">
        <v>143</v>
      </c>
      <c r="U268" s="222">
        <v>0</v>
      </c>
      <c r="V268" s="222">
        <f>ROUND(E268*U268,2)</f>
        <v>0</v>
      </c>
      <c r="W268" s="222"/>
      <c r="X268" s="222" t="s">
        <v>144</v>
      </c>
      <c r="Y268" s="213"/>
      <c r="Z268" s="213"/>
      <c r="AA268" s="213"/>
      <c r="AB268" s="213"/>
      <c r="AC268" s="213"/>
      <c r="AD268" s="213"/>
      <c r="AE268" s="213"/>
      <c r="AF268" s="213"/>
      <c r="AG268" s="213" t="s">
        <v>145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20"/>
      <c r="B269" s="221"/>
      <c r="C269" s="253" t="s">
        <v>318</v>
      </c>
      <c r="D269" s="239"/>
      <c r="E269" s="239"/>
      <c r="F269" s="239"/>
      <c r="G269" s="239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147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ht="22.5" outlineLevel="1" x14ac:dyDescent="0.2">
      <c r="A270" s="232">
        <v>46</v>
      </c>
      <c r="B270" s="233" t="s">
        <v>368</v>
      </c>
      <c r="C270" s="252" t="s">
        <v>369</v>
      </c>
      <c r="D270" s="234" t="s">
        <v>248</v>
      </c>
      <c r="E270" s="235">
        <v>1</v>
      </c>
      <c r="F270" s="236"/>
      <c r="G270" s="237">
        <f>ROUND(E270*F270,2)</f>
        <v>0</v>
      </c>
      <c r="H270" s="236"/>
      <c r="I270" s="237">
        <f>ROUND(E270*H270,2)</f>
        <v>0</v>
      </c>
      <c r="J270" s="236"/>
      <c r="K270" s="237">
        <f>ROUND(E270*J270,2)</f>
        <v>0</v>
      </c>
      <c r="L270" s="237">
        <v>15</v>
      </c>
      <c r="M270" s="237">
        <f>G270*(1+L270/100)</f>
        <v>0</v>
      </c>
      <c r="N270" s="237">
        <v>2E-3</v>
      </c>
      <c r="O270" s="237">
        <f>ROUND(E270*N270,2)</f>
        <v>0</v>
      </c>
      <c r="P270" s="237">
        <v>0</v>
      </c>
      <c r="Q270" s="237">
        <f>ROUND(E270*P270,2)</f>
        <v>0</v>
      </c>
      <c r="R270" s="237" t="s">
        <v>370</v>
      </c>
      <c r="S270" s="237" t="s">
        <v>143</v>
      </c>
      <c r="T270" s="238" t="s">
        <v>143</v>
      </c>
      <c r="U270" s="222">
        <v>0</v>
      </c>
      <c r="V270" s="222">
        <f>ROUND(E270*U270,2)</f>
        <v>0</v>
      </c>
      <c r="W270" s="222"/>
      <c r="X270" s="222" t="s">
        <v>371</v>
      </c>
      <c r="Y270" s="213"/>
      <c r="Z270" s="213"/>
      <c r="AA270" s="213"/>
      <c r="AB270" s="213"/>
      <c r="AC270" s="213"/>
      <c r="AD270" s="213"/>
      <c r="AE270" s="213"/>
      <c r="AF270" s="213"/>
      <c r="AG270" s="213" t="s">
        <v>372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20"/>
      <c r="B271" s="221"/>
      <c r="C271" s="254" t="s">
        <v>345</v>
      </c>
      <c r="D271" s="223"/>
      <c r="E271" s="224"/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149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20"/>
      <c r="B272" s="221"/>
      <c r="C272" s="254" t="s">
        <v>326</v>
      </c>
      <c r="D272" s="223"/>
      <c r="E272" s="224">
        <v>1</v>
      </c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3"/>
      <c r="Z272" s="213"/>
      <c r="AA272" s="213"/>
      <c r="AB272" s="213"/>
      <c r="AC272" s="213"/>
      <c r="AD272" s="213"/>
      <c r="AE272" s="213"/>
      <c r="AF272" s="213"/>
      <c r="AG272" s="213" t="s">
        <v>149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ht="22.5" outlineLevel="1" x14ac:dyDescent="0.2">
      <c r="A273" s="232">
        <v>47</v>
      </c>
      <c r="B273" s="233" t="s">
        <v>373</v>
      </c>
      <c r="C273" s="252" t="s">
        <v>374</v>
      </c>
      <c r="D273" s="234" t="s">
        <v>248</v>
      </c>
      <c r="E273" s="235">
        <v>1</v>
      </c>
      <c r="F273" s="236"/>
      <c r="G273" s="237">
        <f>ROUND(E273*F273,2)</f>
        <v>0</v>
      </c>
      <c r="H273" s="236"/>
      <c r="I273" s="237">
        <f>ROUND(E273*H273,2)</f>
        <v>0</v>
      </c>
      <c r="J273" s="236"/>
      <c r="K273" s="237">
        <f>ROUND(E273*J273,2)</f>
        <v>0</v>
      </c>
      <c r="L273" s="237">
        <v>15</v>
      </c>
      <c r="M273" s="237">
        <f>G273*(1+L273/100)</f>
        <v>0</v>
      </c>
      <c r="N273" s="237">
        <v>1.2999999999999999E-2</v>
      </c>
      <c r="O273" s="237">
        <f>ROUND(E273*N273,2)</f>
        <v>0.01</v>
      </c>
      <c r="P273" s="237">
        <v>0</v>
      </c>
      <c r="Q273" s="237">
        <f>ROUND(E273*P273,2)</f>
        <v>0</v>
      </c>
      <c r="R273" s="237" t="s">
        <v>370</v>
      </c>
      <c r="S273" s="237" t="s">
        <v>143</v>
      </c>
      <c r="T273" s="238" t="s">
        <v>143</v>
      </c>
      <c r="U273" s="222">
        <v>0</v>
      </c>
      <c r="V273" s="222">
        <f>ROUND(E273*U273,2)</f>
        <v>0</v>
      </c>
      <c r="W273" s="222"/>
      <c r="X273" s="222" t="s">
        <v>371</v>
      </c>
      <c r="Y273" s="213"/>
      <c r="Z273" s="213"/>
      <c r="AA273" s="213"/>
      <c r="AB273" s="213"/>
      <c r="AC273" s="213"/>
      <c r="AD273" s="213"/>
      <c r="AE273" s="213"/>
      <c r="AF273" s="213"/>
      <c r="AG273" s="213" t="s">
        <v>372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4" t="s">
        <v>345</v>
      </c>
      <c r="D274" s="223"/>
      <c r="E274" s="224"/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149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20"/>
      <c r="B275" s="221"/>
      <c r="C275" s="254" t="s">
        <v>326</v>
      </c>
      <c r="D275" s="223"/>
      <c r="E275" s="224">
        <v>1</v>
      </c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149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22.5" outlineLevel="1" x14ac:dyDescent="0.2">
      <c r="A276" s="232">
        <v>48</v>
      </c>
      <c r="B276" s="233" t="s">
        <v>375</v>
      </c>
      <c r="C276" s="252" t="s">
        <v>376</v>
      </c>
      <c r="D276" s="234" t="s">
        <v>248</v>
      </c>
      <c r="E276" s="235">
        <v>1</v>
      </c>
      <c r="F276" s="236"/>
      <c r="G276" s="237">
        <f>ROUND(E276*F276,2)</f>
        <v>0</v>
      </c>
      <c r="H276" s="236"/>
      <c r="I276" s="237">
        <f>ROUND(E276*H276,2)</f>
        <v>0</v>
      </c>
      <c r="J276" s="236"/>
      <c r="K276" s="237">
        <f>ROUND(E276*J276,2)</f>
        <v>0</v>
      </c>
      <c r="L276" s="237">
        <v>15</v>
      </c>
      <c r="M276" s="237">
        <f>G276*(1+L276/100)</f>
        <v>0</v>
      </c>
      <c r="N276" s="237">
        <v>1.6E-2</v>
      </c>
      <c r="O276" s="237">
        <f>ROUND(E276*N276,2)</f>
        <v>0.02</v>
      </c>
      <c r="P276" s="237">
        <v>0</v>
      </c>
      <c r="Q276" s="237">
        <f>ROUND(E276*P276,2)</f>
        <v>0</v>
      </c>
      <c r="R276" s="237" t="s">
        <v>370</v>
      </c>
      <c r="S276" s="237" t="s">
        <v>143</v>
      </c>
      <c r="T276" s="238" t="s">
        <v>143</v>
      </c>
      <c r="U276" s="222">
        <v>0</v>
      </c>
      <c r="V276" s="222">
        <f>ROUND(E276*U276,2)</f>
        <v>0</v>
      </c>
      <c r="W276" s="222"/>
      <c r="X276" s="222" t="s">
        <v>371</v>
      </c>
      <c r="Y276" s="213"/>
      <c r="Z276" s="213"/>
      <c r="AA276" s="213"/>
      <c r="AB276" s="213"/>
      <c r="AC276" s="213"/>
      <c r="AD276" s="213"/>
      <c r="AE276" s="213"/>
      <c r="AF276" s="213"/>
      <c r="AG276" s="213" t="s">
        <v>372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4" t="s">
        <v>345</v>
      </c>
      <c r="D277" s="223"/>
      <c r="E277" s="224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149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20"/>
      <c r="B278" s="221"/>
      <c r="C278" s="254" t="s">
        <v>326</v>
      </c>
      <c r="D278" s="223"/>
      <c r="E278" s="224">
        <v>1</v>
      </c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149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ht="22.5" outlineLevel="1" x14ac:dyDescent="0.2">
      <c r="A279" s="232">
        <v>49</v>
      </c>
      <c r="B279" s="233" t="s">
        <v>377</v>
      </c>
      <c r="C279" s="252" t="s">
        <v>378</v>
      </c>
      <c r="D279" s="234" t="s">
        <v>248</v>
      </c>
      <c r="E279" s="235">
        <v>1</v>
      </c>
      <c r="F279" s="236"/>
      <c r="G279" s="237">
        <f>ROUND(E279*F279,2)</f>
        <v>0</v>
      </c>
      <c r="H279" s="236"/>
      <c r="I279" s="237">
        <f>ROUND(E279*H279,2)</f>
        <v>0</v>
      </c>
      <c r="J279" s="236"/>
      <c r="K279" s="237">
        <f>ROUND(E279*J279,2)</f>
        <v>0</v>
      </c>
      <c r="L279" s="237">
        <v>15</v>
      </c>
      <c r="M279" s="237">
        <f>G279*(1+L279/100)</f>
        <v>0</v>
      </c>
      <c r="N279" s="237">
        <v>1.2999999999999999E-2</v>
      </c>
      <c r="O279" s="237">
        <f>ROUND(E279*N279,2)</f>
        <v>0.01</v>
      </c>
      <c r="P279" s="237">
        <v>0</v>
      </c>
      <c r="Q279" s="237">
        <f>ROUND(E279*P279,2)</f>
        <v>0</v>
      </c>
      <c r="R279" s="237" t="s">
        <v>370</v>
      </c>
      <c r="S279" s="237" t="s">
        <v>143</v>
      </c>
      <c r="T279" s="238" t="s">
        <v>143</v>
      </c>
      <c r="U279" s="222">
        <v>0</v>
      </c>
      <c r="V279" s="222">
        <f>ROUND(E279*U279,2)</f>
        <v>0</v>
      </c>
      <c r="W279" s="222"/>
      <c r="X279" s="222" t="s">
        <v>371</v>
      </c>
      <c r="Y279" s="213"/>
      <c r="Z279" s="213"/>
      <c r="AA279" s="213"/>
      <c r="AB279" s="213"/>
      <c r="AC279" s="213"/>
      <c r="AD279" s="213"/>
      <c r="AE279" s="213"/>
      <c r="AF279" s="213"/>
      <c r="AG279" s="213" t="s">
        <v>372</v>
      </c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4" t="s">
        <v>379</v>
      </c>
      <c r="D280" s="223"/>
      <c r="E280" s="224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149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4" t="s">
        <v>326</v>
      </c>
      <c r="D281" s="223"/>
      <c r="E281" s="224">
        <v>1</v>
      </c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149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ht="33.75" outlineLevel="1" x14ac:dyDescent="0.2">
      <c r="A282" s="232">
        <v>50</v>
      </c>
      <c r="B282" s="233" t="s">
        <v>380</v>
      </c>
      <c r="C282" s="252" t="s">
        <v>381</v>
      </c>
      <c r="D282" s="234" t="s">
        <v>248</v>
      </c>
      <c r="E282" s="235">
        <v>1</v>
      </c>
      <c r="F282" s="236"/>
      <c r="G282" s="237">
        <f>ROUND(E282*F282,2)</f>
        <v>0</v>
      </c>
      <c r="H282" s="236"/>
      <c r="I282" s="237">
        <f>ROUND(E282*H282,2)</f>
        <v>0</v>
      </c>
      <c r="J282" s="236"/>
      <c r="K282" s="237">
        <f>ROUND(E282*J282,2)</f>
        <v>0</v>
      </c>
      <c r="L282" s="237">
        <v>15</v>
      </c>
      <c r="M282" s="237">
        <f>G282*(1+L282/100)</f>
        <v>0</v>
      </c>
      <c r="N282" s="237">
        <v>2.5000000000000001E-2</v>
      </c>
      <c r="O282" s="237">
        <f>ROUND(E282*N282,2)</f>
        <v>0.03</v>
      </c>
      <c r="P282" s="237">
        <v>0</v>
      </c>
      <c r="Q282" s="237">
        <f>ROUND(E282*P282,2)</f>
        <v>0</v>
      </c>
      <c r="R282" s="237" t="s">
        <v>370</v>
      </c>
      <c r="S282" s="237" t="s">
        <v>143</v>
      </c>
      <c r="T282" s="238" t="s">
        <v>143</v>
      </c>
      <c r="U282" s="222">
        <v>0</v>
      </c>
      <c r="V282" s="222">
        <f>ROUND(E282*U282,2)</f>
        <v>0</v>
      </c>
      <c r="W282" s="222"/>
      <c r="X282" s="222" t="s">
        <v>371</v>
      </c>
      <c r="Y282" s="213"/>
      <c r="Z282" s="213"/>
      <c r="AA282" s="213"/>
      <c r="AB282" s="213"/>
      <c r="AC282" s="213"/>
      <c r="AD282" s="213"/>
      <c r="AE282" s="213"/>
      <c r="AF282" s="213"/>
      <c r="AG282" s="213" t="s">
        <v>372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4" t="s">
        <v>382</v>
      </c>
      <c r="D283" s="223"/>
      <c r="E283" s="224"/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149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20"/>
      <c r="B284" s="221"/>
      <c r="C284" s="254" t="s">
        <v>326</v>
      </c>
      <c r="D284" s="223"/>
      <c r="E284" s="224">
        <v>1</v>
      </c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3"/>
      <c r="Z284" s="213"/>
      <c r="AA284" s="213"/>
      <c r="AB284" s="213"/>
      <c r="AC284" s="213"/>
      <c r="AD284" s="213"/>
      <c r="AE284" s="213"/>
      <c r="AF284" s="213"/>
      <c r="AG284" s="213" t="s">
        <v>149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x14ac:dyDescent="0.2">
      <c r="A285" s="226" t="s">
        <v>137</v>
      </c>
      <c r="B285" s="227" t="s">
        <v>76</v>
      </c>
      <c r="C285" s="251" t="s">
        <v>77</v>
      </c>
      <c r="D285" s="228"/>
      <c r="E285" s="229"/>
      <c r="F285" s="230"/>
      <c r="G285" s="230">
        <f>SUMIF(AG286:AG299,"&lt;&gt;NOR",G286:G299)</f>
        <v>0</v>
      </c>
      <c r="H285" s="230"/>
      <c r="I285" s="230">
        <f>SUM(I286:I299)</f>
        <v>0</v>
      </c>
      <c r="J285" s="230"/>
      <c r="K285" s="230">
        <f>SUM(K286:K299)</f>
        <v>0</v>
      </c>
      <c r="L285" s="230"/>
      <c r="M285" s="230">
        <f>SUM(M286:M299)</f>
        <v>0</v>
      </c>
      <c r="N285" s="230"/>
      <c r="O285" s="230">
        <f>SUM(O286:O299)</f>
        <v>0</v>
      </c>
      <c r="P285" s="230"/>
      <c r="Q285" s="230">
        <f>SUM(Q286:Q299)</f>
        <v>0</v>
      </c>
      <c r="R285" s="230"/>
      <c r="S285" s="230"/>
      <c r="T285" s="231"/>
      <c r="U285" s="225"/>
      <c r="V285" s="225">
        <f>SUM(V286:V299)</f>
        <v>0.73</v>
      </c>
      <c r="W285" s="225"/>
      <c r="X285" s="225"/>
      <c r="AG285" t="s">
        <v>138</v>
      </c>
    </row>
    <row r="286" spans="1:60" outlineLevel="1" x14ac:dyDescent="0.2">
      <c r="A286" s="232">
        <v>51</v>
      </c>
      <c r="B286" s="233" t="s">
        <v>383</v>
      </c>
      <c r="C286" s="252" t="s">
        <v>384</v>
      </c>
      <c r="D286" s="234" t="s">
        <v>258</v>
      </c>
      <c r="E286" s="235">
        <v>0.35</v>
      </c>
      <c r="F286" s="236"/>
      <c r="G286" s="237">
        <f>ROUND(E286*F286,2)</f>
        <v>0</v>
      </c>
      <c r="H286" s="236"/>
      <c r="I286" s="237">
        <f>ROUND(E286*H286,2)</f>
        <v>0</v>
      </c>
      <c r="J286" s="236"/>
      <c r="K286" s="237">
        <f>ROUND(E286*J286,2)</f>
        <v>0</v>
      </c>
      <c r="L286" s="237">
        <v>15</v>
      </c>
      <c r="M286" s="237">
        <f>G286*(1+L286/100)</f>
        <v>0</v>
      </c>
      <c r="N286" s="237">
        <v>0</v>
      </c>
      <c r="O286" s="237">
        <f>ROUND(E286*N286,2)</f>
        <v>0</v>
      </c>
      <c r="P286" s="237">
        <v>0</v>
      </c>
      <c r="Q286" s="237">
        <f>ROUND(E286*P286,2)</f>
        <v>0</v>
      </c>
      <c r="R286" s="237" t="s">
        <v>385</v>
      </c>
      <c r="S286" s="237" t="s">
        <v>143</v>
      </c>
      <c r="T286" s="238" t="s">
        <v>143</v>
      </c>
      <c r="U286" s="222">
        <v>0.37</v>
      </c>
      <c r="V286" s="222">
        <f>ROUND(E286*U286,2)</f>
        <v>0.13</v>
      </c>
      <c r="W286" s="222"/>
      <c r="X286" s="222" t="s">
        <v>144</v>
      </c>
      <c r="Y286" s="213"/>
      <c r="Z286" s="213"/>
      <c r="AA286" s="213"/>
      <c r="AB286" s="213"/>
      <c r="AC286" s="213"/>
      <c r="AD286" s="213"/>
      <c r="AE286" s="213"/>
      <c r="AF286" s="213"/>
      <c r="AG286" s="213" t="s">
        <v>145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20"/>
      <c r="B287" s="221"/>
      <c r="C287" s="254" t="s">
        <v>386</v>
      </c>
      <c r="D287" s="223"/>
      <c r="E287" s="224"/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149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4" t="s">
        <v>387</v>
      </c>
      <c r="D288" s="223"/>
      <c r="E288" s="224">
        <v>0.35</v>
      </c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149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ht="22.5" outlineLevel="1" x14ac:dyDescent="0.2">
      <c r="A289" s="232">
        <v>52</v>
      </c>
      <c r="B289" s="233" t="s">
        <v>388</v>
      </c>
      <c r="C289" s="252" t="s">
        <v>389</v>
      </c>
      <c r="D289" s="234" t="s">
        <v>248</v>
      </c>
      <c r="E289" s="235">
        <v>1</v>
      </c>
      <c r="F289" s="236"/>
      <c r="G289" s="237">
        <f>ROUND(E289*F289,2)</f>
        <v>0</v>
      </c>
      <c r="H289" s="236"/>
      <c r="I289" s="237">
        <f>ROUND(E289*H289,2)</f>
        <v>0</v>
      </c>
      <c r="J289" s="236"/>
      <c r="K289" s="237">
        <f>ROUND(E289*J289,2)</f>
        <v>0</v>
      </c>
      <c r="L289" s="237">
        <v>15</v>
      </c>
      <c r="M289" s="237">
        <f>G289*(1+L289/100)</f>
        <v>0</v>
      </c>
      <c r="N289" s="237">
        <v>0</v>
      </c>
      <c r="O289" s="237">
        <f>ROUND(E289*N289,2)</f>
        <v>0</v>
      </c>
      <c r="P289" s="237">
        <v>0</v>
      </c>
      <c r="Q289" s="237">
        <f>ROUND(E289*P289,2)</f>
        <v>0</v>
      </c>
      <c r="R289" s="237" t="s">
        <v>385</v>
      </c>
      <c r="S289" s="237" t="s">
        <v>143</v>
      </c>
      <c r="T289" s="238" t="s">
        <v>143</v>
      </c>
      <c r="U289" s="222">
        <v>0.6</v>
      </c>
      <c r="V289" s="222">
        <f>ROUND(E289*U289,2)</f>
        <v>0.6</v>
      </c>
      <c r="W289" s="222"/>
      <c r="X289" s="222" t="s">
        <v>144</v>
      </c>
      <c r="Y289" s="213"/>
      <c r="Z289" s="213"/>
      <c r="AA289" s="213"/>
      <c r="AB289" s="213"/>
      <c r="AC289" s="213"/>
      <c r="AD289" s="213"/>
      <c r="AE289" s="213"/>
      <c r="AF289" s="213"/>
      <c r="AG289" s="213" t="s">
        <v>145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">
      <c r="A290" s="220"/>
      <c r="B290" s="221"/>
      <c r="C290" s="254" t="s">
        <v>386</v>
      </c>
      <c r="D290" s="223"/>
      <c r="E290" s="224"/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3"/>
      <c r="Z290" s="213"/>
      <c r="AA290" s="213"/>
      <c r="AB290" s="213"/>
      <c r="AC290" s="213"/>
      <c r="AD290" s="213"/>
      <c r="AE290" s="213"/>
      <c r="AF290" s="213"/>
      <c r="AG290" s="213" t="s">
        <v>149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20"/>
      <c r="B291" s="221"/>
      <c r="C291" s="254" t="s">
        <v>326</v>
      </c>
      <c r="D291" s="223"/>
      <c r="E291" s="224">
        <v>1</v>
      </c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3"/>
      <c r="Z291" s="213"/>
      <c r="AA291" s="213"/>
      <c r="AB291" s="213"/>
      <c r="AC291" s="213"/>
      <c r="AD291" s="213"/>
      <c r="AE291" s="213"/>
      <c r="AF291" s="213"/>
      <c r="AG291" s="213" t="s">
        <v>149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32">
        <v>53</v>
      </c>
      <c r="B292" s="233" t="s">
        <v>390</v>
      </c>
      <c r="C292" s="252" t="s">
        <v>391</v>
      </c>
      <c r="D292" s="234" t="s">
        <v>0</v>
      </c>
      <c r="E292" s="235">
        <v>17.367999999999999</v>
      </c>
      <c r="F292" s="236"/>
      <c r="G292" s="237">
        <f>ROUND(E292*F292,2)</f>
        <v>0</v>
      </c>
      <c r="H292" s="236"/>
      <c r="I292" s="237">
        <f>ROUND(E292*H292,2)</f>
        <v>0</v>
      </c>
      <c r="J292" s="236"/>
      <c r="K292" s="237">
        <f>ROUND(E292*J292,2)</f>
        <v>0</v>
      </c>
      <c r="L292" s="237">
        <v>15</v>
      </c>
      <c r="M292" s="237">
        <f>G292*(1+L292/100)</f>
        <v>0</v>
      </c>
      <c r="N292" s="237">
        <v>0</v>
      </c>
      <c r="O292" s="237">
        <f>ROUND(E292*N292,2)</f>
        <v>0</v>
      </c>
      <c r="P292" s="237">
        <v>0</v>
      </c>
      <c r="Q292" s="237">
        <f>ROUND(E292*P292,2)</f>
        <v>0</v>
      </c>
      <c r="R292" s="237" t="s">
        <v>385</v>
      </c>
      <c r="S292" s="237" t="s">
        <v>143</v>
      </c>
      <c r="T292" s="238" t="s">
        <v>143</v>
      </c>
      <c r="U292" s="222">
        <v>0</v>
      </c>
      <c r="V292" s="222">
        <f>ROUND(E292*U292,2)</f>
        <v>0</v>
      </c>
      <c r="W292" s="222"/>
      <c r="X292" s="222" t="s">
        <v>144</v>
      </c>
      <c r="Y292" s="213"/>
      <c r="Z292" s="213"/>
      <c r="AA292" s="213"/>
      <c r="AB292" s="213"/>
      <c r="AC292" s="213"/>
      <c r="AD292" s="213"/>
      <c r="AE292" s="213"/>
      <c r="AF292" s="213"/>
      <c r="AG292" s="213" t="s">
        <v>145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3" t="s">
        <v>318</v>
      </c>
      <c r="D293" s="239"/>
      <c r="E293" s="239"/>
      <c r="F293" s="239"/>
      <c r="G293" s="239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147</v>
      </c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ht="45" outlineLevel="1" x14ac:dyDescent="0.2">
      <c r="A294" s="232">
        <v>54</v>
      </c>
      <c r="B294" s="233" t="s">
        <v>392</v>
      </c>
      <c r="C294" s="252" t="s">
        <v>393</v>
      </c>
      <c r="D294" s="234" t="s">
        <v>248</v>
      </c>
      <c r="E294" s="235">
        <v>1</v>
      </c>
      <c r="F294" s="236"/>
      <c r="G294" s="237">
        <f>ROUND(E294*F294,2)</f>
        <v>0</v>
      </c>
      <c r="H294" s="236"/>
      <c r="I294" s="237">
        <f>ROUND(E294*H294,2)</f>
        <v>0</v>
      </c>
      <c r="J294" s="236"/>
      <c r="K294" s="237">
        <f>ROUND(E294*J294,2)</f>
        <v>0</v>
      </c>
      <c r="L294" s="237">
        <v>15</v>
      </c>
      <c r="M294" s="237">
        <f>G294*(1+L294/100)</f>
        <v>0</v>
      </c>
      <c r="N294" s="237">
        <v>9.8999999999999999E-4</v>
      </c>
      <c r="O294" s="237">
        <f>ROUND(E294*N294,2)</f>
        <v>0</v>
      </c>
      <c r="P294" s="237">
        <v>0</v>
      </c>
      <c r="Q294" s="237">
        <f>ROUND(E294*P294,2)</f>
        <v>0</v>
      </c>
      <c r="R294" s="237" t="s">
        <v>370</v>
      </c>
      <c r="S294" s="237" t="s">
        <v>143</v>
      </c>
      <c r="T294" s="238" t="s">
        <v>143</v>
      </c>
      <c r="U294" s="222">
        <v>0</v>
      </c>
      <c r="V294" s="222">
        <f>ROUND(E294*U294,2)</f>
        <v>0</v>
      </c>
      <c r="W294" s="222"/>
      <c r="X294" s="222" t="s">
        <v>371</v>
      </c>
      <c r="Y294" s="213"/>
      <c r="Z294" s="213"/>
      <c r="AA294" s="213"/>
      <c r="AB294" s="213"/>
      <c r="AC294" s="213"/>
      <c r="AD294" s="213"/>
      <c r="AE294" s="213"/>
      <c r="AF294" s="213"/>
      <c r="AG294" s="213" t="s">
        <v>372</v>
      </c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20"/>
      <c r="B295" s="221"/>
      <c r="C295" s="254" t="s">
        <v>386</v>
      </c>
      <c r="D295" s="223"/>
      <c r="E295" s="224"/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149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20"/>
      <c r="B296" s="221"/>
      <c r="C296" s="254" t="s">
        <v>326</v>
      </c>
      <c r="D296" s="223"/>
      <c r="E296" s="224">
        <v>1</v>
      </c>
      <c r="F296" s="222"/>
      <c r="G296" s="222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3"/>
      <c r="Z296" s="213"/>
      <c r="AA296" s="213"/>
      <c r="AB296" s="213"/>
      <c r="AC296" s="213"/>
      <c r="AD296" s="213"/>
      <c r="AE296" s="213"/>
      <c r="AF296" s="213"/>
      <c r="AG296" s="213" t="s">
        <v>149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ht="22.5" outlineLevel="1" x14ac:dyDescent="0.2">
      <c r="A297" s="232">
        <v>55</v>
      </c>
      <c r="B297" s="233" t="s">
        <v>394</v>
      </c>
      <c r="C297" s="252" t="s">
        <v>395</v>
      </c>
      <c r="D297" s="234" t="s">
        <v>258</v>
      </c>
      <c r="E297" s="235">
        <v>0.35</v>
      </c>
      <c r="F297" s="236"/>
      <c r="G297" s="237">
        <f>ROUND(E297*F297,2)</f>
        <v>0</v>
      </c>
      <c r="H297" s="236"/>
      <c r="I297" s="237">
        <f>ROUND(E297*H297,2)</f>
        <v>0</v>
      </c>
      <c r="J297" s="236"/>
      <c r="K297" s="237">
        <f>ROUND(E297*J297,2)</f>
        <v>0</v>
      </c>
      <c r="L297" s="237">
        <v>15</v>
      </c>
      <c r="M297" s="237">
        <f>G297*(1+L297/100)</f>
        <v>0</v>
      </c>
      <c r="N297" s="237">
        <v>1.89E-3</v>
      </c>
      <c r="O297" s="237">
        <f>ROUND(E297*N297,2)</f>
        <v>0</v>
      </c>
      <c r="P297" s="237">
        <v>0</v>
      </c>
      <c r="Q297" s="237">
        <f>ROUND(E297*P297,2)</f>
        <v>0</v>
      </c>
      <c r="R297" s="237" t="s">
        <v>370</v>
      </c>
      <c r="S297" s="237" t="s">
        <v>143</v>
      </c>
      <c r="T297" s="238" t="s">
        <v>143</v>
      </c>
      <c r="U297" s="222">
        <v>0</v>
      </c>
      <c r="V297" s="222">
        <f>ROUND(E297*U297,2)</f>
        <v>0</v>
      </c>
      <c r="W297" s="222"/>
      <c r="X297" s="222" t="s">
        <v>371</v>
      </c>
      <c r="Y297" s="213"/>
      <c r="Z297" s="213"/>
      <c r="AA297" s="213"/>
      <c r="AB297" s="213"/>
      <c r="AC297" s="213"/>
      <c r="AD297" s="213"/>
      <c r="AE297" s="213"/>
      <c r="AF297" s="213"/>
      <c r="AG297" s="213" t="s">
        <v>372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4" t="s">
        <v>386</v>
      </c>
      <c r="D298" s="223"/>
      <c r="E298" s="224"/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149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4" t="s">
        <v>387</v>
      </c>
      <c r="D299" s="223"/>
      <c r="E299" s="224">
        <v>0.35</v>
      </c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149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x14ac:dyDescent="0.2">
      <c r="A300" s="226" t="s">
        <v>137</v>
      </c>
      <c r="B300" s="227" t="s">
        <v>78</v>
      </c>
      <c r="C300" s="251" t="s">
        <v>79</v>
      </c>
      <c r="D300" s="228"/>
      <c r="E300" s="229"/>
      <c r="F300" s="230"/>
      <c r="G300" s="230">
        <f>SUMIF(AG301:AG309,"&lt;&gt;NOR",G301:G309)</f>
        <v>0</v>
      </c>
      <c r="H300" s="230"/>
      <c r="I300" s="230">
        <f>SUM(I301:I309)</f>
        <v>0</v>
      </c>
      <c r="J300" s="230"/>
      <c r="K300" s="230">
        <f>SUM(K301:K309)</f>
        <v>0</v>
      </c>
      <c r="L300" s="230"/>
      <c r="M300" s="230">
        <f>SUM(M301:M309)</f>
        <v>0</v>
      </c>
      <c r="N300" s="230"/>
      <c r="O300" s="230">
        <f>SUM(O301:O309)</f>
        <v>0</v>
      </c>
      <c r="P300" s="230"/>
      <c r="Q300" s="230">
        <f>SUM(Q301:Q309)</f>
        <v>0.01</v>
      </c>
      <c r="R300" s="230"/>
      <c r="S300" s="230"/>
      <c r="T300" s="231"/>
      <c r="U300" s="225"/>
      <c r="V300" s="225">
        <f>SUM(V301:V309)</f>
        <v>0.73000000000000009</v>
      </c>
      <c r="W300" s="225"/>
      <c r="X300" s="225"/>
      <c r="AG300" t="s">
        <v>138</v>
      </c>
    </row>
    <row r="301" spans="1:60" ht="22.5" outlineLevel="1" x14ac:dyDescent="0.2">
      <c r="A301" s="232">
        <v>56</v>
      </c>
      <c r="B301" s="233" t="s">
        <v>396</v>
      </c>
      <c r="C301" s="252" t="s">
        <v>397</v>
      </c>
      <c r="D301" s="234" t="s">
        <v>248</v>
      </c>
      <c r="E301" s="235">
        <v>2</v>
      </c>
      <c r="F301" s="236"/>
      <c r="G301" s="237">
        <f>ROUND(E301*F301,2)</f>
        <v>0</v>
      </c>
      <c r="H301" s="236"/>
      <c r="I301" s="237">
        <f>ROUND(E301*H301,2)</f>
        <v>0</v>
      </c>
      <c r="J301" s="236"/>
      <c r="K301" s="237">
        <f>ROUND(E301*J301,2)</f>
        <v>0</v>
      </c>
      <c r="L301" s="237">
        <v>15</v>
      </c>
      <c r="M301" s="237">
        <f>G301*(1+L301/100)</f>
        <v>0</v>
      </c>
      <c r="N301" s="237">
        <v>1.1E-4</v>
      </c>
      <c r="O301" s="237">
        <f>ROUND(E301*N301,2)</f>
        <v>0</v>
      </c>
      <c r="P301" s="237">
        <v>0</v>
      </c>
      <c r="Q301" s="237">
        <f>ROUND(E301*P301,2)</f>
        <v>0</v>
      </c>
      <c r="R301" s="237" t="s">
        <v>398</v>
      </c>
      <c r="S301" s="237" t="s">
        <v>143</v>
      </c>
      <c r="T301" s="238" t="s">
        <v>143</v>
      </c>
      <c r="U301" s="222">
        <v>0.34</v>
      </c>
      <c r="V301" s="222">
        <f>ROUND(E301*U301,2)</f>
        <v>0.68</v>
      </c>
      <c r="W301" s="222"/>
      <c r="X301" s="222" t="s">
        <v>144</v>
      </c>
      <c r="Y301" s="213"/>
      <c r="Z301" s="213"/>
      <c r="AA301" s="213"/>
      <c r="AB301" s="213"/>
      <c r="AC301" s="213"/>
      <c r="AD301" s="213"/>
      <c r="AE301" s="213"/>
      <c r="AF301" s="213"/>
      <c r="AG301" s="213" t="s">
        <v>145</v>
      </c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4" t="s">
        <v>321</v>
      </c>
      <c r="D302" s="223"/>
      <c r="E302" s="224"/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149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4" t="s">
        <v>326</v>
      </c>
      <c r="D303" s="223"/>
      <c r="E303" s="224">
        <v>1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149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20"/>
      <c r="B304" s="221"/>
      <c r="C304" s="254" t="s">
        <v>325</v>
      </c>
      <c r="D304" s="223"/>
      <c r="E304" s="224"/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149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20"/>
      <c r="B305" s="221"/>
      <c r="C305" s="254" t="s">
        <v>326</v>
      </c>
      <c r="D305" s="223"/>
      <c r="E305" s="224">
        <v>1</v>
      </c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3"/>
      <c r="Z305" s="213"/>
      <c r="AA305" s="213"/>
      <c r="AB305" s="213"/>
      <c r="AC305" s="213"/>
      <c r="AD305" s="213"/>
      <c r="AE305" s="213"/>
      <c r="AF305" s="213"/>
      <c r="AG305" s="213" t="s">
        <v>149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43">
        <v>57</v>
      </c>
      <c r="B306" s="244" t="s">
        <v>399</v>
      </c>
      <c r="C306" s="257" t="s">
        <v>400</v>
      </c>
      <c r="D306" s="245" t="s">
        <v>0</v>
      </c>
      <c r="E306" s="246">
        <v>6.65</v>
      </c>
      <c r="F306" s="247"/>
      <c r="G306" s="248">
        <f>ROUND(E306*F306,2)</f>
        <v>0</v>
      </c>
      <c r="H306" s="247"/>
      <c r="I306" s="248">
        <f>ROUND(E306*H306,2)</f>
        <v>0</v>
      </c>
      <c r="J306" s="247"/>
      <c r="K306" s="248">
        <f>ROUND(E306*J306,2)</f>
        <v>0</v>
      </c>
      <c r="L306" s="248">
        <v>15</v>
      </c>
      <c r="M306" s="248">
        <f>G306*(1+L306/100)</f>
        <v>0</v>
      </c>
      <c r="N306" s="248">
        <v>0</v>
      </c>
      <c r="O306" s="248">
        <f>ROUND(E306*N306,2)</f>
        <v>0</v>
      </c>
      <c r="P306" s="248">
        <v>0</v>
      </c>
      <c r="Q306" s="248">
        <f>ROUND(E306*P306,2)</f>
        <v>0</v>
      </c>
      <c r="R306" s="248" t="s">
        <v>398</v>
      </c>
      <c r="S306" s="248" t="s">
        <v>143</v>
      </c>
      <c r="T306" s="249" t="s">
        <v>143</v>
      </c>
      <c r="U306" s="222">
        <v>0</v>
      </c>
      <c r="V306" s="222">
        <f>ROUND(E306*U306,2)</f>
        <v>0</v>
      </c>
      <c r="W306" s="222"/>
      <c r="X306" s="222" t="s">
        <v>144</v>
      </c>
      <c r="Y306" s="213"/>
      <c r="Z306" s="213"/>
      <c r="AA306" s="213"/>
      <c r="AB306" s="213"/>
      <c r="AC306" s="213"/>
      <c r="AD306" s="213"/>
      <c r="AE306" s="213"/>
      <c r="AF306" s="213"/>
      <c r="AG306" s="213" t="s">
        <v>145</v>
      </c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32">
        <v>58</v>
      </c>
      <c r="B307" s="233" t="s">
        <v>401</v>
      </c>
      <c r="C307" s="252" t="s">
        <v>402</v>
      </c>
      <c r="D307" s="234" t="s">
        <v>248</v>
      </c>
      <c r="E307" s="235">
        <v>10</v>
      </c>
      <c r="F307" s="236"/>
      <c r="G307" s="237">
        <f>ROUND(E307*F307,2)</f>
        <v>0</v>
      </c>
      <c r="H307" s="236"/>
      <c r="I307" s="237">
        <f>ROUND(E307*H307,2)</f>
        <v>0</v>
      </c>
      <c r="J307" s="236"/>
      <c r="K307" s="237">
        <f>ROUND(E307*J307,2)</f>
        <v>0</v>
      </c>
      <c r="L307" s="237">
        <v>15</v>
      </c>
      <c r="M307" s="237">
        <f>G307*(1+L307/100)</f>
        <v>0</v>
      </c>
      <c r="N307" s="237">
        <v>0</v>
      </c>
      <c r="O307" s="237">
        <f>ROUND(E307*N307,2)</f>
        <v>0</v>
      </c>
      <c r="P307" s="237">
        <v>7.2000000000000005E-4</v>
      </c>
      <c r="Q307" s="237">
        <f>ROUND(E307*P307,2)</f>
        <v>0.01</v>
      </c>
      <c r="R307" s="237"/>
      <c r="S307" s="237" t="s">
        <v>403</v>
      </c>
      <c r="T307" s="238" t="s">
        <v>143</v>
      </c>
      <c r="U307" s="222">
        <v>5.0000000000000001E-3</v>
      </c>
      <c r="V307" s="222">
        <f>ROUND(E307*U307,2)</f>
        <v>0.05</v>
      </c>
      <c r="W307" s="222"/>
      <c r="X307" s="222" t="s">
        <v>144</v>
      </c>
      <c r="Y307" s="213"/>
      <c r="Z307" s="213"/>
      <c r="AA307" s="213"/>
      <c r="AB307" s="213"/>
      <c r="AC307" s="213"/>
      <c r="AD307" s="213"/>
      <c r="AE307" s="213"/>
      <c r="AF307" s="213"/>
      <c r="AG307" s="213" t="s">
        <v>145</v>
      </c>
      <c r="AH307" s="213"/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20"/>
      <c r="B308" s="221"/>
      <c r="C308" s="254" t="s">
        <v>321</v>
      </c>
      <c r="D308" s="223"/>
      <c r="E308" s="224"/>
      <c r="F308" s="222"/>
      <c r="G308" s="222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3"/>
      <c r="Z308" s="213"/>
      <c r="AA308" s="213"/>
      <c r="AB308" s="213"/>
      <c r="AC308" s="213"/>
      <c r="AD308" s="213"/>
      <c r="AE308" s="213"/>
      <c r="AF308" s="213"/>
      <c r="AG308" s="213" t="s">
        <v>149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20"/>
      <c r="B309" s="221"/>
      <c r="C309" s="254" t="s">
        <v>404</v>
      </c>
      <c r="D309" s="223"/>
      <c r="E309" s="224">
        <v>10</v>
      </c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149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x14ac:dyDescent="0.2">
      <c r="A310" s="226" t="s">
        <v>137</v>
      </c>
      <c r="B310" s="227" t="s">
        <v>80</v>
      </c>
      <c r="C310" s="251" t="s">
        <v>81</v>
      </c>
      <c r="D310" s="228"/>
      <c r="E310" s="229"/>
      <c r="F310" s="230"/>
      <c r="G310" s="230">
        <f>SUMIF(AG311:AG321,"&lt;&gt;NOR",G311:G321)</f>
        <v>0</v>
      </c>
      <c r="H310" s="230"/>
      <c r="I310" s="230">
        <f>SUM(I311:I321)</f>
        <v>0</v>
      </c>
      <c r="J310" s="230"/>
      <c r="K310" s="230">
        <f>SUM(K311:K321)</f>
        <v>0</v>
      </c>
      <c r="L310" s="230"/>
      <c r="M310" s="230">
        <f>SUM(M311:M321)</f>
        <v>0</v>
      </c>
      <c r="N310" s="230"/>
      <c r="O310" s="230">
        <f>SUM(O311:O321)</f>
        <v>0.01</v>
      </c>
      <c r="P310" s="230"/>
      <c r="Q310" s="230">
        <f>SUM(Q311:Q321)</f>
        <v>0</v>
      </c>
      <c r="R310" s="230"/>
      <c r="S310" s="230"/>
      <c r="T310" s="231"/>
      <c r="U310" s="225"/>
      <c r="V310" s="225">
        <f>SUM(V311:V321)</f>
        <v>0.88</v>
      </c>
      <c r="W310" s="225"/>
      <c r="X310" s="225"/>
      <c r="AG310" t="s">
        <v>138</v>
      </c>
    </row>
    <row r="311" spans="1:60" ht="33.75" outlineLevel="1" x14ac:dyDescent="0.2">
      <c r="A311" s="232">
        <v>59</v>
      </c>
      <c r="B311" s="233" t="s">
        <v>405</v>
      </c>
      <c r="C311" s="252" t="s">
        <v>406</v>
      </c>
      <c r="D311" s="234" t="s">
        <v>248</v>
      </c>
      <c r="E311" s="235">
        <v>1</v>
      </c>
      <c r="F311" s="236"/>
      <c r="G311" s="237">
        <f>ROUND(E311*F311,2)</f>
        <v>0</v>
      </c>
      <c r="H311" s="236"/>
      <c r="I311" s="237">
        <f>ROUND(E311*H311,2)</f>
        <v>0</v>
      </c>
      <c r="J311" s="236"/>
      <c r="K311" s="237">
        <f>ROUND(E311*J311,2)</f>
        <v>0</v>
      </c>
      <c r="L311" s="237">
        <v>15</v>
      </c>
      <c r="M311" s="237">
        <f>G311*(1+L311/100)</f>
        <v>0</v>
      </c>
      <c r="N311" s="237">
        <v>5.8999999999999999E-3</v>
      </c>
      <c r="O311" s="237">
        <f>ROUND(E311*N311,2)</f>
        <v>0.01</v>
      </c>
      <c r="P311" s="237">
        <v>0</v>
      </c>
      <c r="Q311" s="237">
        <f>ROUND(E311*P311,2)</f>
        <v>0</v>
      </c>
      <c r="R311" s="237" t="s">
        <v>398</v>
      </c>
      <c r="S311" s="237" t="s">
        <v>143</v>
      </c>
      <c r="T311" s="238" t="s">
        <v>143</v>
      </c>
      <c r="U311" s="222">
        <v>0.878</v>
      </c>
      <c r="V311" s="222">
        <f>ROUND(E311*U311,2)</f>
        <v>0.88</v>
      </c>
      <c r="W311" s="222"/>
      <c r="X311" s="222" t="s">
        <v>144</v>
      </c>
      <c r="Y311" s="213"/>
      <c r="Z311" s="213"/>
      <c r="AA311" s="213"/>
      <c r="AB311" s="213"/>
      <c r="AC311" s="213"/>
      <c r="AD311" s="213"/>
      <c r="AE311" s="213"/>
      <c r="AF311" s="213"/>
      <c r="AG311" s="213" t="s">
        <v>145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20"/>
      <c r="B312" s="221"/>
      <c r="C312" s="254" t="s">
        <v>407</v>
      </c>
      <c r="D312" s="223"/>
      <c r="E312" s="224"/>
      <c r="F312" s="222"/>
      <c r="G312" s="222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3"/>
      <c r="Z312" s="213"/>
      <c r="AA312" s="213"/>
      <c r="AB312" s="213"/>
      <c r="AC312" s="213"/>
      <c r="AD312" s="213"/>
      <c r="AE312" s="213"/>
      <c r="AF312" s="213"/>
      <c r="AG312" s="213" t="s">
        <v>149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20"/>
      <c r="B313" s="221"/>
      <c r="C313" s="254" t="s">
        <v>326</v>
      </c>
      <c r="D313" s="223"/>
      <c r="E313" s="224">
        <v>1</v>
      </c>
      <c r="F313" s="222"/>
      <c r="G313" s="222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3"/>
      <c r="Z313" s="213"/>
      <c r="AA313" s="213"/>
      <c r="AB313" s="213"/>
      <c r="AC313" s="213"/>
      <c r="AD313" s="213"/>
      <c r="AE313" s="213"/>
      <c r="AF313" s="213"/>
      <c r="AG313" s="213" t="s">
        <v>149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43">
        <v>60</v>
      </c>
      <c r="B314" s="244" t="s">
        <v>408</v>
      </c>
      <c r="C314" s="257" t="s">
        <v>409</v>
      </c>
      <c r="D314" s="245" t="s">
        <v>0</v>
      </c>
      <c r="E314" s="246">
        <v>60</v>
      </c>
      <c r="F314" s="247"/>
      <c r="G314" s="248">
        <f>ROUND(E314*F314,2)</f>
        <v>0</v>
      </c>
      <c r="H314" s="247"/>
      <c r="I314" s="248">
        <f>ROUND(E314*H314,2)</f>
        <v>0</v>
      </c>
      <c r="J314" s="247"/>
      <c r="K314" s="248">
        <f>ROUND(E314*J314,2)</f>
        <v>0</v>
      </c>
      <c r="L314" s="248">
        <v>15</v>
      </c>
      <c r="M314" s="248">
        <f>G314*(1+L314/100)</f>
        <v>0</v>
      </c>
      <c r="N314" s="248">
        <v>0</v>
      </c>
      <c r="O314" s="248">
        <f>ROUND(E314*N314,2)</f>
        <v>0</v>
      </c>
      <c r="P314" s="248">
        <v>0</v>
      </c>
      <c r="Q314" s="248">
        <f>ROUND(E314*P314,2)</f>
        <v>0</v>
      </c>
      <c r="R314" s="248" t="s">
        <v>398</v>
      </c>
      <c r="S314" s="248" t="s">
        <v>143</v>
      </c>
      <c r="T314" s="249" t="s">
        <v>143</v>
      </c>
      <c r="U314" s="222">
        <v>0</v>
      </c>
      <c r="V314" s="222">
        <f>ROUND(E314*U314,2)</f>
        <v>0</v>
      </c>
      <c r="W314" s="222"/>
      <c r="X314" s="222" t="s">
        <v>144</v>
      </c>
      <c r="Y314" s="213"/>
      <c r="Z314" s="213"/>
      <c r="AA314" s="213"/>
      <c r="AB314" s="213"/>
      <c r="AC314" s="213"/>
      <c r="AD314" s="213"/>
      <c r="AE314" s="213"/>
      <c r="AF314" s="213"/>
      <c r="AG314" s="213" t="s">
        <v>145</v>
      </c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32">
        <v>61</v>
      </c>
      <c r="B315" s="233" t="s">
        <v>410</v>
      </c>
      <c r="C315" s="252" t="s">
        <v>411</v>
      </c>
      <c r="D315" s="234" t="s">
        <v>331</v>
      </c>
      <c r="E315" s="235">
        <v>4</v>
      </c>
      <c r="F315" s="236"/>
      <c r="G315" s="237">
        <f>ROUND(E315*F315,2)</f>
        <v>0</v>
      </c>
      <c r="H315" s="236"/>
      <c r="I315" s="237">
        <f>ROUND(E315*H315,2)</f>
        <v>0</v>
      </c>
      <c r="J315" s="236"/>
      <c r="K315" s="237">
        <f>ROUND(E315*J315,2)</f>
        <v>0</v>
      </c>
      <c r="L315" s="237">
        <v>15</v>
      </c>
      <c r="M315" s="237">
        <f>G315*(1+L315/100)</f>
        <v>0</v>
      </c>
      <c r="N315" s="237">
        <v>0</v>
      </c>
      <c r="O315" s="237">
        <f>ROUND(E315*N315,2)</f>
        <v>0</v>
      </c>
      <c r="P315" s="237">
        <v>0</v>
      </c>
      <c r="Q315" s="237">
        <f>ROUND(E315*P315,2)</f>
        <v>0</v>
      </c>
      <c r="R315" s="237"/>
      <c r="S315" s="237" t="s">
        <v>403</v>
      </c>
      <c r="T315" s="238" t="s">
        <v>412</v>
      </c>
      <c r="U315" s="222">
        <v>0</v>
      </c>
      <c r="V315" s="222">
        <f>ROUND(E315*U315,2)</f>
        <v>0</v>
      </c>
      <c r="W315" s="222"/>
      <c r="X315" s="222" t="s">
        <v>371</v>
      </c>
      <c r="Y315" s="213"/>
      <c r="Z315" s="213"/>
      <c r="AA315" s="213"/>
      <c r="AB315" s="213"/>
      <c r="AC315" s="213"/>
      <c r="AD315" s="213"/>
      <c r="AE315" s="213"/>
      <c r="AF315" s="213"/>
      <c r="AG315" s="213" t="s">
        <v>372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5" t="s">
        <v>413</v>
      </c>
      <c r="D316" s="241"/>
      <c r="E316" s="241"/>
      <c r="F316" s="241"/>
      <c r="G316" s="241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165</v>
      </c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4" t="s">
        <v>414</v>
      </c>
      <c r="D317" s="223"/>
      <c r="E317" s="224"/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149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20"/>
      <c r="B318" s="221"/>
      <c r="C318" s="254" t="s">
        <v>178</v>
      </c>
      <c r="D318" s="223"/>
      <c r="E318" s="224"/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149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20"/>
      <c r="B319" s="221"/>
      <c r="C319" s="254" t="s">
        <v>326</v>
      </c>
      <c r="D319" s="223"/>
      <c r="E319" s="224">
        <v>1</v>
      </c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3"/>
      <c r="Z319" s="213"/>
      <c r="AA319" s="213"/>
      <c r="AB319" s="213"/>
      <c r="AC319" s="213"/>
      <c r="AD319" s="213"/>
      <c r="AE319" s="213"/>
      <c r="AF319" s="213"/>
      <c r="AG319" s="213" t="s">
        <v>149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4" t="s">
        <v>415</v>
      </c>
      <c r="D320" s="223"/>
      <c r="E320" s="224"/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149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4" t="s">
        <v>56</v>
      </c>
      <c r="D321" s="223"/>
      <c r="E321" s="224">
        <v>3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149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x14ac:dyDescent="0.2">
      <c r="A322" s="226" t="s">
        <v>137</v>
      </c>
      <c r="B322" s="227" t="s">
        <v>82</v>
      </c>
      <c r="C322" s="251" t="s">
        <v>83</v>
      </c>
      <c r="D322" s="228"/>
      <c r="E322" s="229"/>
      <c r="F322" s="230"/>
      <c r="G322" s="230">
        <f>SUMIF(AG323:AG346,"&lt;&gt;NOR",G323:G346)</f>
        <v>0</v>
      </c>
      <c r="H322" s="230"/>
      <c r="I322" s="230">
        <f>SUM(I323:I346)</f>
        <v>0</v>
      </c>
      <c r="J322" s="230"/>
      <c r="K322" s="230">
        <f>SUM(K323:K346)</f>
        <v>0</v>
      </c>
      <c r="L322" s="230"/>
      <c r="M322" s="230">
        <f>SUM(M323:M346)</f>
        <v>0</v>
      </c>
      <c r="N322" s="230"/>
      <c r="O322" s="230">
        <f>SUM(O323:O346)</f>
        <v>0.08</v>
      </c>
      <c r="P322" s="230"/>
      <c r="Q322" s="230">
        <f>SUM(Q323:Q346)</f>
        <v>0.17</v>
      </c>
      <c r="R322" s="230"/>
      <c r="S322" s="230"/>
      <c r="T322" s="231"/>
      <c r="U322" s="225"/>
      <c r="V322" s="225">
        <f>SUM(V323:V346)</f>
        <v>0.95</v>
      </c>
      <c r="W322" s="225"/>
      <c r="X322" s="225"/>
      <c r="AG322" t="s">
        <v>138</v>
      </c>
    </row>
    <row r="323" spans="1:60" outlineLevel="1" x14ac:dyDescent="0.2">
      <c r="A323" s="232">
        <v>62</v>
      </c>
      <c r="B323" s="233" t="s">
        <v>416</v>
      </c>
      <c r="C323" s="252" t="s">
        <v>417</v>
      </c>
      <c r="D323" s="234" t="s">
        <v>248</v>
      </c>
      <c r="E323" s="235">
        <v>1</v>
      </c>
      <c r="F323" s="236"/>
      <c r="G323" s="237">
        <f>ROUND(E323*F323,2)</f>
        <v>0</v>
      </c>
      <c r="H323" s="236"/>
      <c r="I323" s="237">
        <f>ROUND(E323*H323,2)</f>
        <v>0</v>
      </c>
      <c r="J323" s="236"/>
      <c r="K323" s="237">
        <f>ROUND(E323*J323,2)</f>
        <v>0</v>
      </c>
      <c r="L323" s="237">
        <v>15</v>
      </c>
      <c r="M323" s="237">
        <f>G323*(1+L323/100)</f>
        <v>0</v>
      </c>
      <c r="N323" s="237">
        <v>0</v>
      </c>
      <c r="O323" s="237">
        <f>ROUND(E323*N323,2)</f>
        <v>0</v>
      </c>
      <c r="P323" s="237">
        <v>0.17399999999999999</v>
      </c>
      <c r="Q323" s="237">
        <f>ROUND(E323*P323,2)</f>
        <v>0.17</v>
      </c>
      <c r="R323" s="237" t="s">
        <v>418</v>
      </c>
      <c r="S323" s="237" t="s">
        <v>143</v>
      </c>
      <c r="T323" s="238" t="s">
        <v>143</v>
      </c>
      <c r="U323" s="222">
        <v>0.95</v>
      </c>
      <c r="V323" s="222">
        <f>ROUND(E323*U323,2)</f>
        <v>0.95</v>
      </c>
      <c r="W323" s="222"/>
      <c r="X323" s="222" t="s">
        <v>144</v>
      </c>
      <c r="Y323" s="213"/>
      <c r="Z323" s="213"/>
      <c r="AA323" s="213"/>
      <c r="AB323" s="213"/>
      <c r="AC323" s="213"/>
      <c r="AD323" s="213"/>
      <c r="AE323" s="213"/>
      <c r="AF323" s="213"/>
      <c r="AG323" s="213" t="s">
        <v>145</v>
      </c>
      <c r="AH323" s="213"/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20"/>
      <c r="B324" s="221"/>
      <c r="C324" s="254" t="s">
        <v>349</v>
      </c>
      <c r="D324" s="223"/>
      <c r="E324" s="224"/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149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4" t="s">
        <v>326</v>
      </c>
      <c r="D325" s="223"/>
      <c r="E325" s="224">
        <v>1</v>
      </c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149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32">
        <v>63</v>
      </c>
      <c r="B326" s="233" t="s">
        <v>419</v>
      </c>
      <c r="C326" s="252" t="s">
        <v>420</v>
      </c>
      <c r="D326" s="234" t="s">
        <v>0</v>
      </c>
      <c r="E326" s="235">
        <v>141.13499999999999</v>
      </c>
      <c r="F326" s="236"/>
      <c r="G326" s="237">
        <f>ROUND(E326*F326,2)</f>
        <v>0</v>
      </c>
      <c r="H326" s="236"/>
      <c r="I326" s="237">
        <f>ROUND(E326*H326,2)</f>
        <v>0</v>
      </c>
      <c r="J326" s="236"/>
      <c r="K326" s="237">
        <f>ROUND(E326*J326,2)</f>
        <v>0</v>
      </c>
      <c r="L326" s="237">
        <v>15</v>
      </c>
      <c r="M326" s="237">
        <f>G326*(1+L326/100)</f>
        <v>0</v>
      </c>
      <c r="N326" s="237">
        <v>0</v>
      </c>
      <c r="O326" s="237">
        <f>ROUND(E326*N326,2)</f>
        <v>0</v>
      </c>
      <c r="P326" s="237">
        <v>0</v>
      </c>
      <c r="Q326" s="237">
        <f>ROUND(E326*P326,2)</f>
        <v>0</v>
      </c>
      <c r="R326" s="237" t="s">
        <v>418</v>
      </c>
      <c r="S326" s="237" t="s">
        <v>143</v>
      </c>
      <c r="T326" s="238" t="s">
        <v>143</v>
      </c>
      <c r="U326" s="222">
        <v>0</v>
      </c>
      <c r="V326" s="222">
        <f>ROUND(E326*U326,2)</f>
        <v>0</v>
      </c>
      <c r="W326" s="222"/>
      <c r="X326" s="222" t="s">
        <v>144</v>
      </c>
      <c r="Y326" s="213"/>
      <c r="Z326" s="213"/>
      <c r="AA326" s="213"/>
      <c r="AB326" s="213"/>
      <c r="AC326" s="213"/>
      <c r="AD326" s="213"/>
      <c r="AE326" s="213"/>
      <c r="AF326" s="213"/>
      <c r="AG326" s="213" t="s">
        <v>145</v>
      </c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20"/>
      <c r="B327" s="221"/>
      <c r="C327" s="253" t="s">
        <v>421</v>
      </c>
      <c r="D327" s="239"/>
      <c r="E327" s="239"/>
      <c r="F327" s="239"/>
      <c r="G327" s="239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147</v>
      </c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32">
        <v>64</v>
      </c>
      <c r="B328" s="233" t="s">
        <v>422</v>
      </c>
      <c r="C328" s="252" t="s">
        <v>423</v>
      </c>
      <c r="D328" s="234" t="s">
        <v>248</v>
      </c>
      <c r="E328" s="235">
        <v>3</v>
      </c>
      <c r="F328" s="236"/>
      <c r="G328" s="237">
        <f>ROUND(E328*F328,2)</f>
        <v>0</v>
      </c>
      <c r="H328" s="236"/>
      <c r="I328" s="237">
        <f>ROUND(E328*H328,2)</f>
        <v>0</v>
      </c>
      <c r="J328" s="236"/>
      <c r="K328" s="237">
        <f>ROUND(E328*J328,2)</f>
        <v>0</v>
      </c>
      <c r="L328" s="237">
        <v>15</v>
      </c>
      <c r="M328" s="237">
        <f>G328*(1+L328/100)</f>
        <v>0</v>
      </c>
      <c r="N328" s="237">
        <v>0</v>
      </c>
      <c r="O328" s="237">
        <f>ROUND(E328*N328,2)</f>
        <v>0</v>
      </c>
      <c r="P328" s="237">
        <v>0</v>
      </c>
      <c r="Q328" s="237">
        <f>ROUND(E328*P328,2)</f>
        <v>0</v>
      </c>
      <c r="R328" s="237"/>
      <c r="S328" s="237" t="s">
        <v>403</v>
      </c>
      <c r="T328" s="238" t="s">
        <v>412</v>
      </c>
      <c r="U328" s="222">
        <v>0</v>
      </c>
      <c r="V328" s="222">
        <f>ROUND(E328*U328,2)</f>
        <v>0</v>
      </c>
      <c r="W328" s="222"/>
      <c r="X328" s="222" t="s">
        <v>144</v>
      </c>
      <c r="Y328" s="213"/>
      <c r="Z328" s="213"/>
      <c r="AA328" s="213"/>
      <c r="AB328" s="213"/>
      <c r="AC328" s="213"/>
      <c r="AD328" s="213"/>
      <c r="AE328" s="213"/>
      <c r="AF328" s="213"/>
      <c r="AG328" s="213" t="s">
        <v>145</v>
      </c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4" t="s">
        <v>424</v>
      </c>
      <c r="D329" s="223"/>
      <c r="E329" s="224"/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149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4" t="s">
        <v>56</v>
      </c>
      <c r="D330" s="223"/>
      <c r="E330" s="224">
        <v>3</v>
      </c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149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32">
        <v>65</v>
      </c>
      <c r="B331" s="233" t="s">
        <v>425</v>
      </c>
      <c r="C331" s="252" t="s">
        <v>426</v>
      </c>
      <c r="D331" s="234" t="s">
        <v>331</v>
      </c>
      <c r="E331" s="235">
        <v>1</v>
      </c>
      <c r="F331" s="236"/>
      <c r="G331" s="237">
        <f>ROUND(E331*F331,2)</f>
        <v>0</v>
      </c>
      <c r="H331" s="236"/>
      <c r="I331" s="237">
        <f>ROUND(E331*H331,2)</f>
        <v>0</v>
      </c>
      <c r="J331" s="236"/>
      <c r="K331" s="237">
        <f>ROUND(E331*J331,2)</f>
        <v>0</v>
      </c>
      <c r="L331" s="237">
        <v>15</v>
      </c>
      <c r="M331" s="237">
        <f>G331*(1+L331/100)</f>
        <v>0</v>
      </c>
      <c r="N331" s="237">
        <v>0</v>
      </c>
      <c r="O331" s="237">
        <f>ROUND(E331*N331,2)</f>
        <v>0</v>
      </c>
      <c r="P331" s="237">
        <v>0</v>
      </c>
      <c r="Q331" s="237">
        <f>ROUND(E331*P331,2)</f>
        <v>0</v>
      </c>
      <c r="R331" s="237"/>
      <c r="S331" s="237" t="s">
        <v>403</v>
      </c>
      <c r="T331" s="238" t="s">
        <v>412</v>
      </c>
      <c r="U331" s="222">
        <v>0</v>
      </c>
      <c r="V331" s="222">
        <f>ROUND(E331*U331,2)</f>
        <v>0</v>
      </c>
      <c r="W331" s="222"/>
      <c r="X331" s="222" t="s">
        <v>144</v>
      </c>
      <c r="Y331" s="213"/>
      <c r="Z331" s="213"/>
      <c r="AA331" s="213"/>
      <c r="AB331" s="213"/>
      <c r="AC331" s="213"/>
      <c r="AD331" s="213"/>
      <c r="AE331" s="213"/>
      <c r="AF331" s="213"/>
      <c r="AG331" s="213" t="s">
        <v>145</v>
      </c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20"/>
      <c r="B332" s="221"/>
      <c r="C332" s="255" t="s">
        <v>427</v>
      </c>
      <c r="D332" s="241"/>
      <c r="E332" s="241"/>
      <c r="F332" s="241"/>
      <c r="G332" s="241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165</v>
      </c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40" t="str">
        <f>C332</f>
        <v>D02 - doplnit nové kování, stávající nátěr ošrábat, provést nový nátěr, odstín bílý, v případě prosklení pískování</v>
      </c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20"/>
      <c r="B333" s="221"/>
      <c r="C333" s="254" t="s">
        <v>428</v>
      </c>
      <c r="D333" s="223"/>
      <c r="E333" s="224"/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149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20"/>
      <c r="B334" s="221"/>
      <c r="C334" s="254" t="s">
        <v>326</v>
      </c>
      <c r="D334" s="223"/>
      <c r="E334" s="224">
        <v>1</v>
      </c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3"/>
      <c r="Z334" s="213"/>
      <c r="AA334" s="213"/>
      <c r="AB334" s="213"/>
      <c r="AC334" s="213"/>
      <c r="AD334" s="213"/>
      <c r="AE334" s="213"/>
      <c r="AF334" s="213"/>
      <c r="AG334" s="213" t="s">
        <v>149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32">
        <v>66</v>
      </c>
      <c r="B335" s="233" t="s">
        <v>429</v>
      </c>
      <c r="C335" s="252" t="s">
        <v>430</v>
      </c>
      <c r="D335" s="234" t="s">
        <v>331</v>
      </c>
      <c r="E335" s="235">
        <v>1</v>
      </c>
      <c r="F335" s="236"/>
      <c r="G335" s="237">
        <f>ROUND(E335*F335,2)</f>
        <v>0</v>
      </c>
      <c r="H335" s="236"/>
      <c r="I335" s="237">
        <f>ROUND(E335*H335,2)</f>
        <v>0</v>
      </c>
      <c r="J335" s="236"/>
      <c r="K335" s="237">
        <f>ROUND(E335*J335,2)</f>
        <v>0</v>
      </c>
      <c r="L335" s="237">
        <v>15</v>
      </c>
      <c r="M335" s="237">
        <f>G335*(1+L335/100)</f>
        <v>0</v>
      </c>
      <c r="N335" s="237">
        <v>0</v>
      </c>
      <c r="O335" s="237">
        <f>ROUND(E335*N335,2)</f>
        <v>0</v>
      </c>
      <c r="P335" s="237">
        <v>0</v>
      </c>
      <c r="Q335" s="237">
        <f>ROUND(E335*P335,2)</f>
        <v>0</v>
      </c>
      <c r="R335" s="237"/>
      <c r="S335" s="237" t="s">
        <v>403</v>
      </c>
      <c r="T335" s="238" t="s">
        <v>412</v>
      </c>
      <c r="U335" s="222">
        <v>0</v>
      </c>
      <c r="V335" s="222">
        <f>ROUND(E335*U335,2)</f>
        <v>0</v>
      </c>
      <c r="W335" s="222"/>
      <c r="X335" s="222" t="s">
        <v>144</v>
      </c>
      <c r="Y335" s="213"/>
      <c r="Z335" s="213"/>
      <c r="AA335" s="213"/>
      <c r="AB335" s="213"/>
      <c r="AC335" s="213"/>
      <c r="AD335" s="213"/>
      <c r="AE335" s="213"/>
      <c r="AF335" s="213"/>
      <c r="AG335" s="213" t="s">
        <v>145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20"/>
      <c r="B336" s="221"/>
      <c r="C336" s="255" t="s">
        <v>431</v>
      </c>
      <c r="D336" s="241"/>
      <c r="E336" s="241"/>
      <c r="F336" s="241"/>
      <c r="G336" s="241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165</v>
      </c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40" t="str">
        <f>C336</f>
        <v>D03 - doplnit nové kování, stávající nátěr ošrábat, provést nový nátěr, odstín bílý, v případě prosklení pískování</v>
      </c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4" t="s">
        <v>428</v>
      </c>
      <c r="D337" s="223"/>
      <c r="E337" s="224"/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149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4" t="s">
        <v>326</v>
      </c>
      <c r="D338" s="223"/>
      <c r="E338" s="224">
        <v>1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149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32">
        <v>67</v>
      </c>
      <c r="B339" s="233" t="s">
        <v>432</v>
      </c>
      <c r="C339" s="252" t="s">
        <v>433</v>
      </c>
      <c r="D339" s="234" t="s">
        <v>331</v>
      </c>
      <c r="E339" s="235">
        <v>1</v>
      </c>
      <c r="F339" s="236"/>
      <c r="G339" s="237">
        <f>ROUND(E339*F339,2)</f>
        <v>0</v>
      </c>
      <c r="H339" s="236"/>
      <c r="I339" s="237">
        <f>ROUND(E339*H339,2)</f>
        <v>0</v>
      </c>
      <c r="J339" s="236"/>
      <c r="K339" s="237">
        <f>ROUND(E339*J339,2)</f>
        <v>0</v>
      </c>
      <c r="L339" s="237">
        <v>15</v>
      </c>
      <c r="M339" s="237">
        <f>G339*(1+L339/100)</f>
        <v>0</v>
      </c>
      <c r="N339" s="237">
        <v>0</v>
      </c>
      <c r="O339" s="237">
        <f>ROUND(E339*N339,2)</f>
        <v>0</v>
      </c>
      <c r="P339" s="237">
        <v>0</v>
      </c>
      <c r="Q339" s="237">
        <f>ROUND(E339*P339,2)</f>
        <v>0</v>
      </c>
      <c r="R339" s="237"/>
      <c r="S339" s="237" t="s">
        <v>403</v>
      </c>
      <c r="T339" s="238" t="s">
        <v>412</v>
      </c>
      <c r="U339" s="222">
        <v>0</v>
      </c>
      <c r="V339" s="222">
        <f>ROUND(E339*U339,2)</f>
        <v>0</v>
      </c>
      <c r="W339" s="222"/>
      <c r="X339" s="222" t="s">
        <v>144</v>
      </c>
      <c r="Y339" s="213"/>
      <c r="Z339" s="213"/>
      <c r="AA339" s="213"/>
      <c r="AB339" s="213"/>
      <c r="AC339" s="213"/>
      <c r="AD339" s="213"/>
      <c r="AE339" s="213"/>
      <c r="AF339" s="213"/>
      <c r="AG339" s="213" t="s">
        <v>145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5" t="s">
        <v>434</v>
      </c>
      <c r="D340" s="241"/>
      <c r="E340" s="241"/>
      <c r="F340" s="241"/>
      <c r="G340" s="241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165</v>
      </c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40" t="str">
        <f>C340</f>
        <v>D04 - doplnit nové kování, stávající nátěr ošrábat, provést nový nátěr, odstín bílý, v případě prosklení pískování</v>
      </c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4" t="s">
        <v>428</v>
      </c>
      <c r="D341" s="223"/>
      <c r="E341" s="224"/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149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4" t="s">
        <v>326</v>
      </c>
      <c r="D342" s="223"/>
      <c r="E342" s="224">
        <v>1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149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32">
        <v>68</v>
      </c>
      <c r="B343" s="233" t="s">
        <v>435</v>
      </c>
      <c r="C343" s="252" t="s">
        <v>436</v>
      </c>
      <c r="D343" s="234" t="s">
        <v>248</v>
      </c>
      <c r="E343" s="235">
        <v>1</v>
      </c>
      <c r="F343" s="236"/>
      <c r="G343" s="237">
        <f>ROUND(E343*F343,2)</f>
        <v>0</v>
      </c>
      <c r="H343" s="236"/>
      <c r="I343" s="237">
        <f>ROUND(E343*H343,2)</f>
        <v>0</v>
      </c>
      <c r="J343" s="236"/>
      <c r="K343" s="237">
        <f>ROUND(E343*J343,2)</f>
        <v>0</v>
      </c>
      <c r="L343" s="237">
        <v>15</v>
      </c>
      <c r="M343" s="237">
        <f>G343*(1+L343/100)</f>
        <v>0</v>
      </c>
      <c r="N343" s="237">
        <v>0.08</v>
      </c>
      <c r="O343" s="237">
        <f>ROUND(E343*N343,2)</f>
        <v>0.08</v>
      </c>
      <c r="P343" s="237">
        <v>0</v>
      </c>
      <c r="Q343" s="237">
        <f>ROUND(E343*P343,2)</f>
        <v>0</v>
      </c>
      <c r="R343" s="237"/>
      <c r="S343" s="237" t="s">
        <v>403</v>
      </c>
      <c r="T343" s="238" t="s">
        <v>437</v>
      </c>
      <c r="U343" s="222">
        <v>0</v>
      </c>
      <c r="V343" s="222">
        <f>ROUND(E343*U343,2)</f>
        <v>0</v>
      </c>
      <c r="W343" s="222"/>
      <c r="X343" s="222" t="s">
        <v>371</v>
      </c>
      <c r="Y343" s="213"/>
      <c r="Z343" s="213"/>
      <c r="AA343" s="213"/>
      <c r="AB343" s="213"/>
      <c r="AC343" s="213"/>
      <c r="AD343" s="213"/>
      <c r="AE343" s="213"/>
      <c r="AF343" s="213"/>
      <c r="AG343" s="213" t="s">
        <v>372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5" t="s">
        <v>438</v>
      </c>
      <c r="D344" s="241"/>
      <c r="E344" s="241"/>
      <c r="F344" s="241"/>
      <c r="G344" s="241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165</v>
      </c>
      <c r="AH344" s="213"/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4" t="s">
        <v>439</v>
      </c>
      <c r="D345" s="223"/>
      <c r="E345" s="224"/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149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4" t="s">
        <v>326</v>
      </c>
      <c r="D346" s="223"/>
      <c r="E346" s="224">
        <v>1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149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x14ac:dyDescent="0.2">
      <c r="A347" s="226" t="s">
        <v>137</v>
      </c>
      <c r="B347" s="227" t="s">
        <v>84</v>
      </c>
      <c r="C347" s="251" t="s">
        <v>85</v>
      </c>
      <c r="D347" s="228"/>
      <c r="E347" s="229"/>
      <c r="F347" s="230"/>
      <c r="G347" s="230">
        <f>SUMIF(AG348:AG384,"&lt;&gt;NOR",G348:G384)</f>
        <v>0</v>
      </c>
      <c r="H347" s="230"/>
      <c r="I347" s="230">
        <f>SUM(I348:I384)</f>
        <v>0</v>
      </c>
      <c r="J347" s="230"/>
      <c r="K347" s="230">
        <f>SUM(K348:K384)</f>
        <v>0</v>
      </c>
      <c r="L347" s="230"/>
      <c r="M347" s="230">
        <f>SUM(M348:M384)</f>
        <v>0</v>
      </c>
      <c r="N347" s="230"/>
      <c r="O347" s="230">
        <f>SUM(O348:O384)</f>
        <v>0.19</v>
      </c>
      <c r="P347" s="230"/>
      <c r="Q347" s="230">
        <f>SUM(Q348:Q384)</f>
        <v>0</v>
      </c>
      <c r="R347" s="230"/>
      <c r="S347" s="230"/>
      <c r="T347" s="231"/>
      <c r="U347" s="225"/>
      <c r="V347" s="225">
        <f>SUM(V348:V384)</f>
        <v>6.47</v>
      </c>
      <c r="W347" s="225"/>
      <c r="X347" s="225"/>
      <c r="AG347" t="s">
        <v>138</v>
      </c>
    </row>
    <row r="348" spans="1:60" ht="22.5" outlineLevel="1" x14ac:dyDescent="0.2">
      <c r="A348" s="232">
        <v>69</v>
      </c>
      <c r="B348" s="233" t="s">
        <v>440</v>
      </c>
      <c r="C348" s="252" t="s">
        <v>441</v>
      </c>
      <c r="D348" s="234" t="s">
        <v>153</v>
      </c>
      <c r="E348" s="235">
        <v>4.2</v>
      </c>
      <c r="F348" s="236"/>
      <c r="G348" s="237">
        <f>ROUND(E348*F348,2)</f>
        <v>0</v>
      </c>
      <c r="H348" s="236"/>
      <c r="I348" s="237">
        <f>ROUND(E348*H348,2)</f>
        <v>0</v>
      </c>
      <c r="J348" s="236"/>
      <c r="K348" s="237">
        <f>ROUND(E348*J348,2)</f>
        <v>0</v>
      </c>
      <c r="L348" s="237">
        <v>15</v>
      </c>
      <c r="M348" s="237">
        <f>G348*(1+L348/100)</f>
        <v>0</v>
      </c>
      <c r="N348" s="237">
        <v>0</v>
      </c>
      <c r="O348" s="237">
        <f>ROUND(E348*N348,2)</f>
        <v>0</v>
      </c>
      <c r="P348" s="237">
        <v>0</v>
      </c>
      <c r="Q348" s="237">
        <f>ROUND(E348*P348,2)</f>
        <v>0</v>
      </c>
      <c r="R348" s="237" t="s">
        <v>442</v>
      </c>
      <c r="S348" s="237" t="s">
        <v>143</v>
      </c>
      <c r="T348" s="238" t="s">
        <v>143</v>
      </c>
      <c r="U348" s="222">
        <v>0.34</v>
      </c>
      <c r="V348" s="222">
        <f>ROUND(E348*U348,2)</f>
        <v>1.43</v>
      </c>
      <c r="W348" s="222"/>
      <c r="X348" s="222" t="s">
        <v>144</v>
      </c>
      <c r="Y348" s="213"/>
      <c r="Z348" s="213"/>
      <c r="AA348" s="213"/>
      <c r="AB348" s="213"/>
      <c r="AC348" s="213"/>
      <c r="AD348" s="213"/>
      <c r="AE348" s="213"/>
      <c r="AF348" s="213"/>
      <c r="AG348" s="213" t="s">
        <v>145</v>
      </c>
      <c r="AH348" s="213"/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4" t="s">
        <v>443</v>
      </c>
      <c r="D349" s="223"/>
      <c r="E349" s="224"/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149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4" t="s">
        <v>178</v>
      </c>
      <c r="D350" s="223"/>
      <c r="E350" s="224"/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149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4" t="s">
        <v>245</v>
      </c>
      <c r="D351" s="223"/>
      <c r="E351" s="224">
        <v>4.2</v>
      </c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149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32">
        <v>70</v>
      </c>
      <c r="B352" s="233" t="s">
        <v>444</v>
      </c>
      <c r="C352" s="252" t="s">
        <v>445</v>
      </c>
      <c r="D352" s="234" t="s">
        <v>153</v>
      </c>
      <c r="E352" s="235">
        <v>4.2</v>
      </c>
      <c r="F352" s="236"/>
      <c r="G352" s="237">
        <f>ROUND(E352*F352,2)</f>
        <v>0</v>
      </c>
      <c r="H352" s="236"/>
      <c r="I352" s="237">
        <f>ROUND(E352*H352,2)</f>
        <v>0</v>
      </c>
      <c r="J352" s="236"/>
      <c r="K352" s="237">
        <f>ROUND(E352*J352,2)</f>
        <v>0</v>
      </c>
      <c r="L352" s="237">
        <v>15</v>
      </c>
      <c r="M352" s="237">
        <f>G352*(1+L352/100)</f>
        <v>0</v>
      </c>
      <c r="N352" s="237">
        <v>2.1000000000000001E-4</v>
      </c>
      <c r="O352" s="237">
        <f>ROUND(E352*N352,2)</f>
        <v>0</v>
      </c>
      <c r="P352" s="237">
        <v>0</v>
      </c>
      <c r="Q352" s="237">
        <f>ROUND(E352*P352,2)</f>
        <v>0</v>
      </c>
      <c r="R352" s="237" t="s">
        <v>442</v>
      </c>
      <c r="S352" s="237" t="s">
        <v>143</v>
      </c>
      <c r="T352" s="238" t="s">
        <v>143</v>
      </c>
      <c r="U352" s="222">
        <v>0.05</v>
      </c>
      <c r="V352" s="222">
        <f>ROUND(E352*U352,2)</f>
        <v>0.21</v>
      </c>
      <c r="W352" s="222"/>
      <c r="X352" s="222" t="s">
        <v>144</v>
      </c>
      <c r="Y352" s="213"/>
      <c r="Z352" s="213"/>
      <c r="AA352" s="213"/>
      <c r="AB352" s="213"/>
      <c r="AC352" s="213"/>
      <c r="AD352" s="213"/>
      <c r="AE352" s="213"/>
      <c r="AF352" s="213"/>
      <c r="AG352" s="213" t="s">
        <v>145</v>
      </c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20"/>
      <c r="B353" s="221"/>
      <c r="C353" s="254" t="s">
        <v>443</v>
      </c>
      <c r="D353" s="223"/>
      <c r="E353" s="224"/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149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4" t="s">
        <v>245</v>
      </c>
      <c r="D354" s="223"/>
      <c r="E354" s="224">
        <v>4.2</v>
      </c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149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ht="22.5" outlineLevel="1" x14ac:dyDescent="0.2">
      <c r="A355" s="232">
        <v>71</v>
      </c>
      <c r="B355" s="233" t="s">
        <v>446</v>
      </c>
      <c r="C355" s="252" t="s">
        <v>447</v>
      </c>
      <c r="D355" s="234" t="s">
        <v>153</v>
      </c>
      <c r="E355" s="235">
        <v>4.2</v>
      </c>
      <c r="F355" s="236"/>
      <c r="G355" s="237">
        <f>ROUND(E355*F355,2)</f>
        <v>0</v>
      </c>
      <c r="H355" s="236"/>
      <c r="I355" s="237">
        <f>ROUND(E355*H355,2)</f>
        <v>0</v>
      </c>
      <c r="J355" s="236"/>
      <c r="K355" s="237">
        <f>ROUND(E355*J355,2)</f>
        <v>0</v>
      </c>
      <c r="L355" s="237">
        <v>15</v>
      </c>
      <c r="M355" s="237">
        <f>G355*(1+L355/100)</f>
        <v>0</v>
      </c>
      <c r="N355" s="237">
        <v>5.1500000000000001E-3</v>
      </c>
      <c r="O355" s="237">
        <f>ROUND(E355*N355,2)</f>
        <v>0.02</v>
      </c>
      <c r="P355" s="237">
        <v>0</v>
      </c>
      <c r="Q355" s="237">
        <f>ROUND(E355*P355,2)</f>
        <v>0</v>
      </c>
      <c r="R355" s="237" t="s">
        <v>442</v>
      </c>
      <c r="S355" s="237" t="s">
        <v>143</v>
      </c>
      <c r="T355" s="238" t="s">
        <v>143</v>
      </c>
      <c r="U355" s="222">
        <v>1.04</v>
      </c>
      <c r="V355" s="222">
        <f>ROUND(E355*U355,2)</f>
        <v>4.37</v>
      </c>
      <c r="W355" s="222"/>
      <c r="X355" s="222" t="s">
        <v>144</v>
      </c>
      <c r="Y355" s="213"/>
      <c r="Z355" s="213"/>
      <c r="AA355" s="213"/>
      <c r="AB355" s="213"/>
      <c r="AC355" s="213"/>
      <c r="AD355" s="213"/>
      <c r="AE355" s="213"/>
      <c r="AF355" s="213"/>
      <c r="AG355" s="213" t="s">
        <v>145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4" t="s">
        <v>443</v>
      </c>
      <c r="D356" s="223"/>
      <c r="E356" s="224"/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149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4" t="s">
        <v>178</v>
      </c>
      <c r="D357" s="223"/>
      <c r="E357" s="224"/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149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20"/>
      <c r="B358" s="221"/>
      <c r="C358" s="254" t="s">
        <v>245</v>
      </c>
      <c r="D358" s="223"/>
      <c r="E358" s="224">
        <v>4.2</v>
      </c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149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ht="22.5" outlineLevel="1" x14ac:dyDescent="0.2">
      <c r="A359" s="232">
        <v>72</v>
      </c>
      <c r="B359" s="233" t="s">
        <v>448</v>
      </c>
      <c r="C359" s="252" t="s">
        <v>449</v>
      </c>
      <c r="D359" s="234" t="s">
        <v>258</v>
      </c>
      <c r="E359" s="235">
        <v>6.63</v>
      </c>
      <c r="F359" s="236"/>
      <c r="G359" s="237">
        <f>ROUND(E359*F359,2)</f>
        <v>0</v>
      </c>
      <c r="H359" s="236"/>
      <c r="I359" s="237">
        <f>ROUND(E359*H359,2)</f>
        <v>0</v>
      </c>
      <c r="J359" s="236"/>
      <c r="K359" s="237">
        <f>ROUND(E359*J359,2)</f>
        <v>0</v>
      </c>
      <c r="L359" s="237">
        <v>15</v>
      </c>
      <c r="M359" s="237">
        <f>G359*(1+L359/100)</f>
        <v>0</v>
      </c>
      <c r="N359" s="237">
        <v>4.0000000000000003E-5</v>
      </c>
      <c r="O359" s="237">
        <f>ROUND(E359*N359,2)</f>
        <v>0</v>
      </c>
      <c r="P359" s="237">
        <v>0</v>
      </c>
      <c r="Q359" s="237">
        <f>ROUND(E359*P359,2)</f>
        <v>0</v>
      </c>
      <c r="R359" s="237" t="s">
        <v>442</v>
      </c>
      <c r="S359" s="237" t="s">
        <v>143</v>
      </c>
      <c r="T359" s="238" t="s">
        <v>143</v>
      </c>
      <c r="U359" s="222">
        <v>7.0000000000000007E-2</v>
      </c>
      <c r="V359" s="222">
        <f>ROUND(E359*U359,2)</f>
        <v>0.46</v>
      </c>
      <c r="W359" s="222"/>
      <c r="X359" s="222" t="s">
        <v>144</v>
      </c>
      <c r="Y359" s="213"/>
      <c r="Z359" s="213"/>
      <c r="AA359" s="213"/>
      <c r="AB359" s="213"/>
      <c r="AC359" s="213"/>
      <c r="AD359" s="213"/>
      <c r="AE359" s="213"/>
      <c r="AF359" s="213"/>
      <c r="AG359" s="213" t="s">
        <v>145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5" t="s">
        <v>450</v>
      </c>
      <c r="D360" s="241"/>
      <c r="E360" s="241"/>
      <c r="F360" s="241"/>
      <c r="G360" s="241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165</v>
      </c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4" t="s">
        <v>443</v>
      </c>
      <c r="D361" s="223"/>
      <c r="E361" s="224"/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149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20"/>
      <c r="B362" s="221"/>
      <c r="C362" s="254" t="s">
        <v>178</v>
      </c>
      <c r="D362" s="223"/>
      <c r="E362" s="224"/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149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20"/>
      <c r="B363" s="221"/>
      <c r="C363" s="254" t="s">
        <v>451</v>
      </c>
      <c r="D363" s="223"/>
      <c r="E363" s="224">
        <v>1.84</v>
      </c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149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4" t="s">
        <v>452</v>
      </c>
      <c r="D364" s="223"/>
      <c r="E364" s="224">
        <v>0.57999999999999996</v>
      </c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149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20"/>
      <c r="B365" s="221"/>
      <c r="C365" s="254" t="s">
        <v>453</v>
      </c>
      <c r="D365" s="223"/>
      <c r="E365" s="224">
        <v>0.37</v>
      </c>
      <c r="F365" s="222"/>
      <c r="G365" s="222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149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4" t="s">
        <v>454</v>
      </c>
      <c r="D366" s="223"/>
      <c r="E366" s="224">
        <v>0.96</v>
      </c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149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4" t="s">
        <v>455</v>
      </c>
      <c r="D367" s="223"/>
      <c r="E367" s="224">
        <v>0.25</v>
      </c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149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4" t="s">
        <v>456</v>
      </c>
      <c r="D368" s="223"/>
      <c r="E368" s="224">
        <v>0.6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149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4" t="s">
        <v>457</v>
      </c>
      <c r="D369" s="223"/>
      <c r="E369" s="224">
        <v>1.3</v>
      </c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149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4" t="s">
        <v>458</v>
      </c>
      <c r="D370" s="223"/>
      <c r="E370" s="224">
        <v>1.48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149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20"/>
      <c r="B371" s="221"/>
      <c r="C371" s="254" t="s">
        <v>195</v>
      </c>
      <c r="D371" s="223"/>
      <c r="E371" s="224"/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149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4" t="s">
        <v>459</v>
      </c>
      <c r="D372" s="223"/>
      <c r="E372" s="224">
        <v>-0.75</v>
      </c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149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ht="22.5" outlineLevel="1" x14ac:dyDescent="0.2">
      <c r="A373" s="232">
        <v>73</v>
      </c>
      <c r="B373" s="233" t="s">
        <v>460</v>
      </c>
      <c r="C373" s="252" t="s">
        <v>461</v>
      </c>
      <c r="D373" s="234" t="s">
        <v>153</v>
      </c>
      <c r="E373" s="235">
        <v>4.2</v>
      </c>
      <c r="F373" s="236"/>
      <c r="G373" s="237">
        <f>ROUND(E373*F373,2)</f>
        <v>0</v>
      </c>
      <c r="H373" s="236"/>
      <c r="I373" s="237">
        <f>ROUND(E373*H373,2)</f>
        <v>0</v>
      </c>
      <c r="J373" s="236"/>
      <c r="K373" s="237">
        <f>ROUND(E373*J373,2)</f>
        <v>0</v>
      </c>
      <c r="L373" s="237">
        <v>15</v>
      </c>
      <c r="M373" s="237">
        <f>G373*(1+L373/100)</f>
        <v>0</v>
      </c>
      <c r="N373" s="237">
        <v>1.1999999999999999E-3</v>
      </c>
      <c r="O373" s="237">
        <f>ROUND(E373*N373,2)</f>
        <v>0.01</v>
      </c>
      <c r="P373" s="237">
        <v>0</v>
      </c>
      <c r="Q373" s="237">
        <f>ROUND(E373*P373,2)</f>
        <v>0</v>
      </c>
      <c r="R373" s="237" t="s">
        <v>442</v>
      </c>
      <c r="S373" s="237" t="s">
        <v>143</v>
      </c>
      <c r="T373" s="238" t="s">
        <v>143</v>
      </c>
      <c r="U373" s="222">
        <v>0</v>
      </c>
      <c r="V373" s="222">
        <f>ROUND(E373*U373,2)</f>
        <v>0</v>
      </c>
      <c r="W373" s="222"/>
      <c r="X373" s="222" t="s">
        <v>144</v>
      </c>
      <c r="Y373" s="213"/>
      <c r="Z373" s="213"/>
      <c r="AA373" s="213"/>
      <c r="AB373" s="213"/>
      <c r="AC373" s="213"/>
      <c r="AD373" s="213"/>
      <c r="AE373" s="213"/>
      <c r="AF373" s="213"/>
      <c r="AG373" s="213" t="s">
        <v>145</v>
      </c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20"/>
      <c r="B374" s="221"/>
      <c r="C374" s="254" t="s">
        <v>443</v>
      </c>
      <c r="D374" s="223"/>
      <c r="E374" s="224"/>
      <c r="F374" s="222"/>
      <c r="G374" s="222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149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20"/>
      <c r="B375" s="221"/>
      <c r="C375" s="254" t="s">
        <v>178</v>
      </c>
      <c r="D375" s="223"/>
      <c r="E375" s="224"/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149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4" t="s">
        <v>245</v>
      </c>
      <c r="D376" s="223"/>
      <c r="E376" s="224">
        <v>4.2</v>
      </c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149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32">
        <v>74</v>
      </c>
      <c r="B377" s="233" t="s">
        <v>462</v>
      </c>
      <c r="C377" s="252" t="s">
        <v>463</v>
      </c>
      <c r="D377" s="234" t="s">
        <v>0</v>
      </c>
      <c r="E377" s="235">
        <v>94.141000000000005</v>
      </c>
      <c r="F377" s="236"/>
      <c r="G377" s="237">
        <f>ROUND(E377*F377,2)</f>
        <v>0</v>
      </c>
      <c r="H377" s="236"/>
      <c r="I377" s="237">
        <f>ROUND(E377*H377,2)</f>
        <v>0</v>
      </c>
      <c r="J377" s="236"/>
      <c r="K377" s="237">
        <f>ROUND(E377*J377,2)</f>
        <v>0</v>
      </c>
      <c r="L377" s="237">
        <v>15</v>
      </c>
      <c r="M377" s="237">
        <f>G377*(1+L377/100)</f>
        <v>0</v>
      </c>
      <c r="N377" s="237">
        <v>0</v>
      </c>
      <c r="O377" s="237">
        <f>ROUND(E377*N377,2)</f>
        <v>0</v>
      </c>
      <c r="P377" s="237">
        <v>0</v>
      </c>
      <c r="Q377" s="237">
        <f>ROUND(E377*P377,2)</f>
        <v>0</v>
      </c>
      <c r="R377" s="237" t="s">
        <v>442</v>
      </c>
      <c r="S377" s="237" t="s">
        <v>143</v>
      </c>
      <c r="T377" s="238" t="s">
        <v>143</v>
      </c>
      <c r="U377" s="222">
        <v>0</v>
      </c>
      <c r="V377" s="222">
        <f>ROUND(E377*U377,2)</f>
        <v>0</v>
      </c>
      <c r="W377" s="222"/>
      <c r="X377" s="222" t="s">
        <v>144</v>
      </c>
      <c r="Y377" s="213"/>
      <c r="Z377" s="213"/>
      <c r="AA377" s="213"/>
      <c r="AB377" s="213"/>
      <c r="AC377" s="213"/>
      <c r="AD377" s="213"/>
      <c r="AE377" s="213"/>
      <c r="AF377" s="213"/>
      <c r="AG377" s="213" t="s">
        <v>145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3" t="s">
        <v>421</v>
      </c>
      <c r="D378" s="239"/>
      <c r="E378" s="239"/>
      <c r="F378" s="239"/>
      <c r="G378" s="239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147</v>
      </c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ht="22.5" outlineLevel="1" x14ac:dyDescent="0.2">
      <c r="A379" s="232">
        <v>75</v>
      </c>
      <c r="B379" s="233" t="s">
        <v>464</v>
      </c>
      <c r="C379" s="252" t="s">
        <v>465</v>
      </c>
      <c r="D379" s="234" t="s">
        <v>466</v>
      </c>
      <c r="E379" s="235">
        <v>71.400000000000006</v>
      </c>
      <c r="F379" s="236"/>
      <c r="G379" s="237">
        <f>ROUND(E379*F379,2)</f>
        <v>0</v>
      </c>
      <c r="H379" s="236"/>
      <c r="I379" s="237">
        <f>ROUND(E379*H379,2)</f>
        <v>0</v>
      </c>
      <c r="J379" s="236"/>
      <c r="K379" s="237">
        <f>ROUND(E379*J379,2)</f>
        <v>0</v>
      </c>
      <c r="L379" s="237">
        <v>15</v>
      </c>
      <c r="M379" s="237">
        <f>G379*(1+L379/100)</f>
        <v>0</v>
      </c>
      <c r="N379" s="237">
        <v>1E-3</v>
      </c>
      <c r="O379" s="237">
        <f>ROUND(E379*N379,2)</f>
        <v>7.0000000000000007E-2</v>
      </c>
      <c r="P379" s="237">
        <v>0</v>
      </c>
      <c r="Q379" s="237">
        <f>ROUND(E379*P379,2)</f>
        <v>0</v>
      </c>
      <c r="R379" s="237" t="s">
        <v>370</v>
      </c>
      <c r="S379" s="237" t="s">
        <v>143</v>
      </c>
      <c r="T379" s="238" t="s">
        <v>143</v>
      </c>
      <c r="U379" s="222">
        <v>0</v>
      </c>
      <c r="V379" s="222">
        <f>ROUND(E379*U379,2)</f>
        <v>0</v>
      </c>
      <c r="W379" s="222"/>
      <c r="X379" s="222" t="s">
        <v>371</v>
      </c>
      <c r="Y379" s="213"/>
      <c r="Z379" s="213"/>
      <c r="AA379" s="213"/>
      <c r="AB379" s="213"/>
      <c r="AC379" s="213"/>
      <c r="AD379" s="213"/>
      <c r="AE379" s="213"/>
      <c r="AF379" s="213"/>
      <c r="AG379" s="213" t="s">
        <v>372</v>
      </c>
      <c r="AH379" s="213"/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20"/>
      <c r="B380" s="221"/>
      <c r="C380" s="254" t="s">
        <v>443</v>
      </c>
      <c r="D380" s="223"/>
      <c r="E380" s="224"/>
      <c r="F380" s="222"/>
      <c r="G380" s="222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149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20"/>
      <c r="B381" s="221"/>
      <c r="C381" s="254" t="s">
        <v>467</v>
      </c>
      <c r="D381" s="223"/>
      <c r="E381" s="224">
        <v>71.400000000000006</v>
      </c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149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ht="22.5" outlineLevel="1" x14ac:dyDescent="0.2">
      <c r="A382" s="232">
        <v>76</v>
      </c>
      <c r="B382" s="233" t="s">
        <v>468</v>
      </c>
      <c r="C382" s="252" t="s">
        <v>469</v>
      </c>
      <c r="D382" s="234" t="s">
        <v>153</v>
      </c>
      <c r="E382" s="235">
        <v>4.62</v>
      </c>
      <c r="F382" s="236"/>
      <c r="G382" s="237">
        <f>ROUND(E382*F382,2)</f>
        <v>0</v>
      </c>
      <c r="H382" s="236"/>
      <c r="I382" s="237">
        <f>ROUND(E382*H382,2)</f>
        <v>0</v>
      </c>
      <c r="J382" s="236"/>
      <c r="K382" s="237">
        <f>ROUND(E382*J382,2)</f>
        <v>0</v>
      </c>
      <c r="L382" s="237">
        <v>15</v>
      </c>
      <c r="M382" s="237">
        <f>G382*(1+L382/100)</f>
        <v>0</v>
      </c>
      <c r="N382" s="237">
        <v>1.8499999999999999E-2</v>
      </c>
      <c r="O382" s="237">
        <f>ROUND(E382*N382,2)</f>
        <v>0.09</v>
      </c>
      <c r="P382" s="237">
        <v>0</v>
      </c>
      <c r="Q382" s="237">
        <f>ROUND(E382*P382,2)</f>
        <v>0</v>
      </c>
      <c r="R382" s="237" t="s">
        <v>370</v>
      </c>
      <c r="S382" s="237" t="s">
        <v>143</v>
      </c>
      <c r="T382" s="238" t="s">
        <v>143</v>
      </c>
      <c r="U382" s="222">
        <v>0</v>
      </c>
      <c r="V382" s="222">
        <f>ROUND(E382*U382,2)</f>
        <v>0</v>
      </c>
      <c r="W382" s="222"/>
      <c r="X382" s="222" t="s">
        <v>371</v>
      </c>
      <c r="Y382" s="213"/>
      <c r="Z382" s="213"/>
      <c r="AA382" s="213"/>
      <c r="AB382" s="213"/>
      <c r="AC382" s="213"/>
      <c r="AD382" s="213"/>
      <c r="AE382" s="213"/>
      <c r="AF382" s="213"/>
      <c r="AG382" s="213" t="s">
        <v>372</v>
      </c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4" t="s">
        <v>443</v>
      </c>
      <c r="D383" s="223"/>
      <c r="E383" s="224"/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149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4" t="s">
        <v>470</v>
      </c>
      <c r="D384" s="223"/>
      <c r="E384" s="224">
        <v>4.62</v>
      </c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149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x14ac:dyDescent="0.2">
      <c r="A385" s="226" t="s">
        <v>137</v>
      </c>
      <c r="B385" s="227" t="s">
        <v>86</v>
      </c>
      <c r="C385" s="251" t="s">
        <v>87</v>
      </c>
      <c r="D385" s="228"/>
      <c r="E385" s="229"/>
      <c r="F385" s="230"/>
      <c r="G385" s="230">
        <f>SUMIF(AG386:AG450,"&lt;&gt;NOR",G386:G450)</f>
        <v>0</v>
      </c>
      <c r="H385" s="230"/>
      <c r="I385" s="230">
        <f>SUM(I386:I450)</f>
        <v>0</v>
      </c>
      <c r="J385" s="230"/>
      <c r="K385" s="230">
        <f>SUM(K386:K450)</f>
        <v>0</v>
      </c>
      <c r="L385" s="230"/>
      <c r="M385" s="230">
        <f>SUM(M386:M450)</f>
        <v>0</v>
      </c>
      <c r="N385" s="230"/>
      <c r="O385" s="230">
        <f>SUM(O386:O450)</f>
        <v>0.01</v>
      </c>
      <c r="P385" s="230"/>
      <c r="Q385" s="230">
        <f>SUM(Q386:Q450)</f>
        <v>0.02</v>
      </c>
      <c r="R385" s="230"/>
      <c r="S385" s="230"/>
      <c r="T385" s="231"/>
      <c r="U385" s="225"/>
      <c r="V385" s="225">
        <f>SUM(V386:V450)</f>
        <v>11.3</v>
      </c>
      <c r="W385" s="225"/>
      <c r="X385" s="225"/>
      <c r="AG385" t="s">
        <v>138</v>
      </c>
    </row>
    <row r="386" spans="1:60" ht="22.5" outlineLevel="1" x14ac:dyDescent="0.2">
      <c r="A386" s="232">
        <v>77</v>
      </c>
      <c r="B386" s="233" t="s">
        <v>471</v>
      </c>
      <c r="C386" s="252" t="s">
        <v>472</v>
      </c>
      <c r="D386" s="234" t="s">
        <v>258</v>
      </c>
      <c r="E386" s="235">
        <v>22</v>
      </c>
      <c r="F386" s="236"/>
      <c r="G386" s="237">
        <f>ROUND(E386*F386,2)</f>
        <v>0</v>
      </c>
      <c r="H386" s="236"/>
      <c r="I386" s="237">
        <f>ROUND(E386*H386,2)</f>
        <v>0</v>
      </c>
      <c r="J386" s="236"/>
      <c r="K386" s="237">
        <f>ROUND(E386*J386,2)</f>
        <v>0</v>
      </c>
      <c r="L386" s="237">
        <v>15</v>
      </c>
      <c r="M386" s="237">
        <f>G386*(1+L386/100)</f>
        <v>0</v>
      </c>
      <c r="N386" s="237">
        <v>1.7000000000000001E-4</v>
      </c>
      <c r="O386" s="237">
        <f>ROUND(E386*N386,2)</f>
        <v>0</v>
      </c>
      <c r="P386" s="237">
        <v>0</v>
      </c>
      <c r="Q386" s="237">
        <f>ROUND(E386*P386,2)</f>
        <v>0</v>
      </c>
      <c r="R386" s="237" t="s">
        <v>473</v>
      </c>
      <c r="S386" s="237" t="s">
        <v>143</v>
      </c>
      <c r="T386" s="238" t="s">
        <v>143</v>
      </c>
      <c r="U386" s="222">
        <v>0.09</v>
      </c>
      <c r="V386" s="222">
        <f>ROUND(E386*U386,2)</f>
        <v>1.98</v>
      </c>
      <c r="W386" s="222"/>
      <c r="X386" s="222" t="s">
        <v>144</v>
      </c>
      <c r="Y386" s="213"/>
      <c r="Z386" s="213"/>
      <c r="AA386" s="213"/>
      <c r="AB386" s="213"/>
      <c r="AC386" s="213"/>
      <c r="AD386" s="213"/>
      <c r="AE386" s="213"/>
      <c r="AF386" s="213"/>
      <c r="AG386" s="213" t="s">
        <v>145</v>
      </c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3" t="s">
        <v>474</v>
      </c>
      <c r="D387" s="239"/>
      <c r="E387" s="239"/>
      <c r="F387" s="239"/>
      <c r="G387" s="239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147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4" t="s">
        <v>475</v>
      </c>
      <c r="D388" s="223"/>
      <c r="E388" s="224"/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149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20"/>
      <c r="B389" s="221"/>
      <c r="C389" s="254" t="s">
        <v>171</v>
      </c>
      <c r="D389" s="223"/>
      <c r="E389" s="224"/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149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20"/>
      <c r="B390" s="221"/>
      <c r="C390" s="254" t="s">
        <v>476</v>
      </c>
      <c r="D390" s="223"/>
      <c r="E390" s="224">
        <v>2.76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149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20"/>
      <c r="B391" s="221"/>
      <c r="C391" s="254" t="s">
        <v>477</v>
      </c>
      <c r="D391" s="223"/>
      <c r="E391" s="224">
        <v>5.64</v>
      </c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149</v>
      </c>
      <c r="AH391" s="213">
        <v>0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4" t="s">
        <v>174</v>
      </c>
      <c r="D392" s="223"/>
      <c r="E392" s="224"/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149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4" t="s">
        <v>478</v>
      </c>
      <c r="D393" s="223"/>
      <c r="E393" s="224">
        <v>-0.85</v>
      </c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149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4" t="s">
        <v>459</v>
      </c>
      <c r="D394" s="223"/>
      <c r="E394" s="224">
        <v>-0.75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149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4" t="s">
        <v>479</v>
      </c>
      <c r="D395" s="223"/>
      <c r="E395" s="224">
        <v>-0.9</v>
      </c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149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4" t="s">
        <v>156</v>
      </c>
      <c r="D396" s="223"/>
      <c r="E396" s="224"/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149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4" t="s">
        <v>480</v>
      </c>
      <c r="D397" s="223"/>
      <c r="E397" s="224">
        <v>3.43</v>
      </c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149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4" t="s">
        <v>481</v>
      </c>
      <c r="D398" s="223"/>
      <c r="E398" s="224">
        <v>0.75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149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20"/>
      <c r="B399" s="221"/>
      <c r="C399" s="254" t="s">
        <v>482</v>
      </c>
      <c r="D399" s="223"/>
      <c r="E399" s="224">
        <v>3.96</v>
      </c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149</v>
      </c>
      <c r="AH399" s="213">
        <v>0</v>
      </c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4" t="s">
        <v>483</v>
      </c>
      <c r="D400" s="223"/>
      <c r="E400" s="224">
        <v>5.13</v>
      </c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149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20"/>
      <c r="B401" s="221"/>
      <c r="C401" s="254" t="s">
        <v>484</v>
      </c>
      <c r="D401" s="223"/>
      <c r="E401" s="224">
        <v>4.53</v>
      </c>
      <c r="F401" s="222"/>
      <c r="G401" s="222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3"/>
      <c r="Z401" s="213"/>
      <c r="AA401" s="213"/>
      <c r="AB401" s="213"/>
      <c r="AC401" s="213"/>
      <c r="AD401" s="213"/>
      <c r="AE401" s="213"/>
      <c r="AF401" s="213"/>
      <c r="AG401" s="213" t="s">
        <v>149</v>
      </c>
      <c r="AH401" s="213">
        <v>0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4" t="s">
        <v>174</v>
      </c>
      <c r="D402" s="223"/>
      <c r="E402" s="224"/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149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4" t="s">
        <v>485</v>
      </c>
      <c r="D403" s="223"/>
      <c r="E403" s="224">
        <v>-1.7</v>
      </c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149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32">
        <v>78</v>
      </c>
      <c r="B404" s="233" t="s">
        <v>486</v>
      </c>
      <c r="C404" s="252" t="s">
        <v>487</v>
      </c>
      <c r="D404" s="234" t="s">
        <v>258</v>
      </c>
      <c r="E404" s="235">
        <v>22</v>
      </c>
      <c r="F404" s="236"/>
      <c r="G404" s="237">
        <f>ROUND(E404*F404,2)</f>
        <v>0</v>
      </c>
      <c r="H404" s="236"/>
      <c r="I404" s="237">
        <f>ROUND(E404*H404,2)</f>
        <v>0</v>
      </c>
      <c r="J404" s="236"/>
      <c r="K404" s="237">
        <f>ROUND(E404*J404,2)</f>
        <v>0</v>
      </c>
      <c r="L404" s="237">
        <v>15</v>
      </c>
      <c r="M404" s="237">
        <f>G404*(1+L404/100)</f>
        <v>0</v>
      </c>
      <c r="N404" s="237">
        <v>0</v>
      </c>
      <c r="O404" s="237">
        <f>ROUND(E404*N404,2)</f>
        <v>0</v>
      </c>
      <c r="P404" s="237">
        <v>1E-3</v>
      </c>
      <c r="Q404" s="237">
        <f>ROUND(E404*P404,2)</f>
        <v>0.02</v>
      </c>
      <c r="R404" s="237" t="s">
        <v>473</v>
      </c>
      <c r="S404" s="237" t="s">
        <v>143</v>
      </c>
      <c r="T404" s="238" t="s">
        <v>143</v>
      </c>
      <c r="U404" s="222">
        <v>0.03</v>
      </c>
      <c r="V404" s="222">
        <f>ROUND(E404*U404,2)</f>
        <v>0.66</v>
      </c>
      <c r="W404" s="222"/>
      <c r="X404" s="222" t="s">
        <v>144</v>
      </c>
      <c r="Y404" s="213"/>
      <c r="Z404" s="213"/>
      <c r="AA404" s="213"/>
      <c r="AB404" s="213"/>
      <c r="AC404" s="213"/>
      <c r="AD404" s="213"/>
      <c r="AE404" s="213"/>
      <c r="AF404" s="213"/>
      <c r="AG404" s="213" t="s">
        <v>145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20"/>
      <c r="B405" s="221"/>
      <c r="C405" s="254" t="s">
        <v>475</v>
      </c>
      <c r="D405" s="223"/>
      <c r="E405" s="224"/>
      <c r="F405" s="222"/>
      <c r="G405" s="222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3"/>
      <c r="Z405" s="213"/>
      <c r="AA405" s="213"/>
      <c r="AB405" s="213"/>
      <c r="AC405" s="213"/>
      <c r="AD405" s="213"/>
      <c r="AE405" s="213"/>
      <c r="AF405" s="213"/>
      <c r="AG405" s="213" t="s">
        <v>149</v>
      </c>
      <c r="AH405" s="213">
        <v>0</v>
      </c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4" t="s">
        <v>171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149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4" t="s">
        <v>476</v>
      </c>
      <c r="D407" s="223"/>
      <c r="E407" s="224">
        <v>2.76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149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20"/>
      <c r="B408" s="221"/>
      <c r="C408" s="254" t="s">
        <v>477</v>
      </c>
      <c r="D408" s="223"/>
      <c r="E408" s="224">
        <v>5.64</v>
      </c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3"/>
      <c r="Z408" s="213"/>
      <c r="AA408" s="213"/>
      <c r="AB408" s="213"/>
      <c r="AC408" s="213"/>
      <c r="AD408" s="213"/>
      <c r="AE408" s="213"/>
      <c r="AF408" s="213"/>
      <c r="AG408" s="213" t="s">
        <v>149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4" t="s">
        <v>174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149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4" t="s">
        <v>478</v>
      </c>
      <c r="D410" s="223"/>
      <c r="E410" s="224">
        <v>-0.85</v>
      </c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149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20"/>
      <c r="B411" s="221"/>
      <c r="C411" s="254" t="s">
        <v>459</v>
      </c>
      <c r="D411" s="223"/>
      <c r="E411" s="224">
        <v>-0.75</v>
      </c>
      <c r="F411" s="222"/>
      <c r="G411" s="222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3"/>
      <c r="Z411" s="213"/>
      <c r="AA411" s="213"/>
      <c r="AB411" s="213"/>
      <c r="AC411" s="213"/>
      <c r="AD411" s="213"/>
      <c r="AE411" s="213"/>
      <c r="AF411" s="213"/>
      <c r="AG411" s="213" t="s">
        <v>149</v>
      </c>
      <c r="AH411" s="213">
        <v>0</v>
      </c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4" t="s">
        <v>479</v>
      </c>
      <c r="D412" s="223"/>
      <c r="E412" s="224">
        <v>-0.9</v>
      </c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149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4" t="s">
        <v>156</v>
      </c>
      <c r="D413" s="223"/>
      <c r="E413" s="224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149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4" t="s">
        <v>480</v>
      </c>
      <c r="D414" s="223"/>
      <c r="E414" s="224">
        <v>3.43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149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20"/>
      <c r="B415" s="221"/>
      <c r="C415" s="254" t="s">
        <v>481</v>
      </c>
      <c r="D415" s="223"/>
      <c r="E415" s="224">
        <v>0.75</v>
      </c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3"/>
      <c r="Z415" s="213"/>
      <c r="AA415" s="213"/>
      <c r="AB415" s="213"/>
      <c r="AC415" s="213"/>
      <c r="AD415" s="213"/>
      <c r="AE415" s="213"/>
      <c r="AF415" s="213"/>
      <c r="AG415" s="213" t="s">
        <v>149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4" t="s">
        <v>482</v>
      </c>
      <c r="D416" s="223"/>
      <c r="E416" s="224">
        <v>3.96</v>
      </c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149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4" t="s">
        <v>483</v>
      </c>
      <c r="D417" s="223"/>
      <c r="E417" s="224">
        <v>5.13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149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20"/>
      <c r="B418" s="221"/>
      <c r="C418" s="254" t="s">
        <v>484</v>
      </c>
      <c r="D418" s="223"/>
      <c r="E418" s="224">
        <v>4.53</v>
      </c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3"/>
      <c r="Z418" s="213"/>
      <c r="AA418" s="213"/>
      <c r="AB418" s="213"/>
      <c r="AC418" s="213"/>
      <c r="AD418" s="213"/>
      <c r="AE418" s="213"/>
      <c r="AF418" s="213"/>
      <c r="AG418" s="213" t="s">
        <v>149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4" t="s">
        <v>174</v>
      </c>
      <c r="D419" s="223"/>
      <c r="E419" s="224"/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149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4" t="s">
        <v>485</v>
      </c>
      <c r="D420" s="223"/>
      <c r="E420" s="224">
        <v>-1.7</v>
      </c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149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32">
        <v>79</v>
      </c>
      <c r="B421" s="233" t="s">
        <v>488</v>
      </c>
      <c r="C421" s="252" t="s">
        <v>489</v>
      </c>
      <c r="D421" s="234" t="s">
        <v>153</v>
      </c>
      <c r="E421" s="235">
        <v>24.1</v>
      </c>
      <c r="F421" s="236"/>
      <c r="G421" s="237">
        <f>ROUND(E421*F421,2)</f>
        <v>0</v>
      </c>
      <c r="H421" s="236"/>
      <c r="I421" s="237">
        <f>ROUND(E421*H421,2)</f>
        <v>0</v>
      </c>
      <c r="J421" s="236"/>
      <c r="K421" s="237">
        <f>ROUND(E421*J421,2)</f>
        <v>0</v>
      </c>
      <c r="L421" s="237">
        <v>15</v>
      </c>
      <c r="M421" s="237">
        <f>G421*(1+L421/100)</f>
        <v>0</v>
      </c>
      <c r="N421" s="237">
        <v>1.0000000000000001E-5</v>
      </c>
      <c r="O421" s="237">
        <f>ROUND(E421*N421,2)</f>
        <v>0</v>
      </c>
      <c r="P421" s="237">
        <v>0</v>
      </c>
      <c r="Q421" s="237">
        <f>ROUND(E421*P421,2)</f>
        <v>0</v>
      </c>
      <c r="R421" s="237" t="s">
        <v>473</v>
      </c>
      <c r="S421" s="237" t="s">
        <v>143</v>
      </c>
      <c r="T421" s="238" t="s">
        <v>143</v>
      </c>
      <c r="U421" s="222">
        <v>0.34</v>
      </c>
      <c r="V421" s="222">
        <f>ROUND(E421*U421,2)</f>
        <v>8.19</v>
      </c>
      <c r="W421" s="222"/>
      <c r="X421" s="222" t="s">
        <v>144</v>
      </c>
      <c r="Y421" s="213"/>
      <c r="Z421" s="213"/>
      <c r="AA421" s="213"/>
      <c r="AB421" s="213"/>
      <c r="AC421" s="213"/>
      <c r="AD421" s="213"/>
      <c r="AE421" s="213"/>
      <c r="AF421" s="213"/>
      <c r="AG421" s="213" t="s">
        <v>145</v>
      </c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20"/>
      <c r="B422" s="221"/>
      <c r="C422" s="254" t="s">
        <v>490</v>
      </c>
      <c r="D422" s="223"/>
      <c r="E422" s="224"/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149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1" x14ac:dyDescent="0.2">
      <c r="A423" s="220"/>
      <c r="B423" s="221"/>
      <c r="C423" s="254" t="s">
        <v>171</v>
      </c>
      <c r="D423" s="223"/>
      <c r="E423" s="224"/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3"/>
      <c r="Z423" s="213"/>
      <c r="AA423" s="213"/>
      <c r="AB423" s="213"/>
      <c r="AC423" s="213"/>
      <c r="AD423" s="213"/>
      <c r="AE423" s="213"/>
      <c r="AF423" s="213"/>
      <c r="AG423" s="213" t="s">
        <v>149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">
      <c r="A424" s="220"/>
      <c r="B424" s="221"/>
      <c r="C424" s="254" t="s">
        <v>491</v>
      </c>
      <c r="D424" s="223"/>
      <c r="E424" s="224">
        <v>3.9</v>
      </c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149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20"/>
      <c r="B425" s="221"/>
      <c r="C425" s="254" t="s">
        <v>156</v>
      </c>
      <c r="D425" s="223"/>
      <c r="E425" s="224"/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149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20"/>
      <c r="B426" s="221"/>
      <c r="C426" s="254" t="s">
        <v>492</v>
      </c>
      <c r="D426" s="223"/>
      <c r="E426" s="224">
        <v>20.2</v>
      </c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149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ht="22.5" outlineLevel="1" x14ac:dyDescent="0.2">
      <c r="A427" s="232">
        <v>80</v>
      </c>
      <c r="B427" s="233" t="s">
        <v>493</v>
      </c>
      <c r="C427" s="252" t="s">
        <v>494</v>
      </c>
      <c r="D427" s="234" t="s">
        <v>258</v>
      </c>
      <c r="E427" s="235">
        <v>3.15</v>
      </c>
      <c r="F427" s="236"/>
      <c r="G427" s="237">
        <f>ROUND(E427*F427,2)</f>
        <v>0</v>
      </c>
      <c r="H427" s="236"/>
      <c r="I427" s="237">
        <f>ROUND(E427*H427,2)</f>
        <v>0</v>
      </c>
      <c r="J427" s="236"/>
      <c r="K427" s="237">
        <f>ROUND(E427*J427,2)</f>
        <v>0</v>
      </c>
      <c r="L427" s="237">
        <v>15</v>
      </c>
      <c r="M427" s="237">
        <f>G427*(1+L427/100)</f>
        <v>0</v>
      </c>
      <c r="N427" s="237">
        <v>2.5999999999999998E-4</v>
      </c>
      <c r="O427" s="237">
        <f>ROUND(E427*N427,2)</f>
        <v>0</v>
      </c>
      <c r="P427" s="237">
        <v>0</v>
      </c>
      <c r="Q427" s="237">
        <f>ROUND(E427*P427,2)</f>
        <v>0</v>
      </c>
      <c r="R427" s="237" t="s">
        <v>473</v>
      </c>
      <c r="S427" s="237" t="s">
        <v>143</v>
      </c>
      <c r="T427" s="238" t="s">
        <v>143</v>
      </c>
      <c r="U427" s="222">
        <v>0.15</v>
      </c>
      <c r="V427" s="222">
        <f>ROUND(E427*U427,2)</f>
        <v>0.47</v>
      </c>
      <c r="W427" s="222"/>
      <c r="X427" s="222" t="s">
        <v>144</v>
      </c>
      <c r="Y427" s="213"/>
      <c r="Z427" s="213"/>
      <c r="AA427" s="213"/>
      <c r="AB427" s="213"/>
      <c r="AC427" s="213"/>
      <c r="AD427" s="213"/>
      <c r="AE427" s="213"/>
      <c r="AF427" s="213"/>
      <c r="AG427" s="213" t="s">
        <v>145</v>
      </c>
      <c r="AH427" s="213"/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4" t="s">
        <v>495</v>
      </c>
      <c r="D428" s="223"/>
      <c r="E428" s="224"/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149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4" t="s">
        <v>496</v>
      </c>
      <c r="D429" s="223"/>
      <c r="E429" s="224">
        <v>1.7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149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20"/>
      <c r="B430" s="221"/>
      <c r="C430" s="254" t="s">
        <v>481</v>
      </c>
      <c r="D430" s="223"/>
      <c r="E430" s="224">
        <v>0.75</v>
      </c>
      <c r="F430" s="222"/>
      <c r="G430" s="222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3"/>
      <c r="Z430" s="213"/>
      <c r="AA430" s="213"/>
      <c r="AB430" s="213"/>
      <c r="AC430" s="213"/>
      <c r="AD430" s="213"/>
      <c r="AE430" s="213"/>
      <c r="AF430" s="213"/>
      <c r="AG430" s="213" t="s">
        <v>149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20"/>
      <c r="B431" s="221"/>
      <c r="C431" s="254" t="s">
        <v>497</v>
      </c>
      <c r="D431" s="223"/>
      <c r="E431" s="224">
        <v>0.7</v>
      </c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149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32">
        <v>81</v>
      </c>
      <c r="B432" s="233" t="s">
        <v>498</v>
      </c>
      <c r="C432" s="252" t="s">
        <v>499</v>
      </c>
      <c r="D432" s="234" t="s">
        <v>0</v>
      </c>
      <c r="E432" s="235">
        <v>104.81399999999999</v>
      </c>
      <c r="F432" s="236"/>
      <c r="G432" s="237">
        <f>ROUND(E432*F432,2)</f>
        <v>0</v>
      </c>
      <c r="H432" s="236"/>
      <c r="I432" s="237">
        <f>ROUND(E432*H432,2)</f>
        <v>0</v>
      </c>
      <c r="J432" s="236"/>
      <c r="K432" s="237">
        <f>ROUND(E432*J432,2)</f>
        <v>0</v>
      </c>
      <c r="L432" s="237">
        <v>15</v>
      </c>
      <c r="M432" s="237">
        <f>G432*(1+L432/100)</f>
        <v>0</v>
      </c>
      <c r="N432" s="237">
        <v>0</v>
      </c>
      <c r="O432" s="237">
        <f>ROUND(E432*N432,2)</f>
        <v>0</v>
      </c>
      <c r="P432" s="237">
        <v>0</v>
      </c>
      <c r="Q432" s="237">
        <f>ROUND(E432*P432,2)</f>
        <v>0</v>
      </c>
      <c r="R432" s="237" t="s">
        <v>473</v>
      </c>
      <c r="S432" s="237" t="s">
        <v>143</v>
      </c>
      <c r="T432" s="238" t="s">
        <v>143</v>
      </c>
      <c r="U432" s="222">
        <v>0</v>
      </c>
      <c r="V432" s="222">
        <f>ROUND(E432*U432,2)</f>
        <v>0</v>
      </c>
      <c r="W432" s="222"/>
      <c r="X432" s="222" t="s">
        <v>144</v>
      </c>
      <c r="Y432" s="213"/>
      <c r="Z432" s="213"/>
      <c r="AA432" s="213"/>
      <c r="AB432" s="213"/>
      <c r="AC432" s="213"/>
      <c r="AD432" s="213"/>
      <c r="AE432" s="213"/>
      <c r="AF432" s="213"/>
      <c r="AG432" s="213" t="s">
        <v>145</v>
      </c>
      <c r="AH432" s="213"/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20"/>
      <c r="B433" s="221"/>
      <c r="C433" s="253" t="s">
        <v>421</v>
      </c>
      <c r="D433" s="239"/>
      <c r="E433" s="239"/>
      <c r="F433" s="239"/>
      <c r="G433" s="239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147</v>
      </c>
      <c r="AH433" s="213"/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32">
        <v>82</v>
      </c>
      <c r="B434" s="233" t="s">
        <v>500</v>
      </c>
      <c r="C434" s="252" t="s">
        <v>501</v>
      </c>
      <c r="D434" s="234" t="s">
        <v>258</v>
      </c>
      <c r="E434" s="235">
        <v>23.31</v>
      </c>
      <c r="F434" s="236"/>
      <c r="G434" s="237">
        <f>ROUND(E434*F434,2)</f>
        <v>0</v>
      </c>
      <c r="H434" s="236"/>
      <c r="I434" s="237">
        <f>ROUND(E434*H434,2)</f>
        <v>0</v>
      </c>
      <c r="J434" s="236"/>
      <c r="K434" s="237">
        <f>ROUND(E434*J434,2)</f>
        <v>0</v>
      </c>
      <c r="L434" s="237">
        <v>15</v>
      </c>
      <c r="M434" s="237">
        <f>G434*(1+L434/100)</f>
        <v>0</v>
      </c>
      <c r="N434" s="237">
        <v>2.9999999999999997E-4</v>
      </c>
      <c r="O434" s="237">
        <f>ROUND(E434*N434,2)</f>
        <v>0.01</v>
      </c>
      <c r="P434" s="237">
        <v>0</v>
      </c>
      <c r="Q434" s="237">
        <f>ROUND(E434*P434,2)</f>
        <v>0</v>
      </c>
      <c r="R434" s="237" t="s">
        <v>370</v>
      </c>
      <c r="S434" s="237" t="s">
        <v>143</v>
      </c>
      <c r="T434" s="238" t="s">
        <v>143</v>
      </c>
      <c r="U434" s="222">
        <v>0</v>
      </c>
      <c r="V434" s="222">
        <f>ROUND(E434*U434,2)</f>
        <v>0</v>
      </c>
      <c r="W434" s="222"/>
      <c r="X434" s="222" t="s">
        <v>371</v>
      </c>
      <c r="Y434" s="213"/>
      <c r="Z434" s="213"/>
      <c r="AA434" s="213"/>
      <c r="AB434" s="213"/>
      <c r="AC434" s="213"/>
      <c r="AD434" s="213"/>
      <c r="AE434" s="213"/>
      <c r="AF434" s="213"/>
      <c r="AG434" s="213" t="s">
        <v>372</v>
      </c>
      <c r="AH434" s="213"/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20"/>
      <c r="B435" s="221"/>
      <c r="C435" s="254" t="s">
        <v>475</v>
      </c>
      <c r="D435" s="223"/>
      <c r="E435" s="224"/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149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4" t="s">
        <v>171</v>
      </c>
      <c r="D436" s="223"/>
      <c r="E436" s="224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149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4" t="s">
        <v>502</v>
      </c>
      <c r="D437" s="223"/>
      <c r="E437" s="224">
        <v>2.8980000000000001</v>
      </c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149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20"/>
      <c r="B438" s="221"/>
      <c r="C438" s="254" t="s">
        <v>503</v>
      </c>
      <c r="D438" s="223"/>
      <c r="E438" s="224">
        <v>5.9219999999999997</v>
      </c>
      <c r="F438" s="222"/>
      <c r="G438" s="222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3"/>
      <c r="Z438" s="213"/>
      <c r="AA438" s="213"/>
      <c r="AB438" s="213"/>
      <c r="AC438" s="213"/>
      <c r="AD438" s="213"/>
      <c r="AE438" s="213"/>
      <c r="AF438" s="213"/>
      <c r="AG438" s="213" t="s">
        <v>149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20"/>
      <c r="B439" s="221"/>
      <c r="C439" s="254" t="s">
        <v>174</v>
      </c>
      <c r="D439" s="223"/>
      <c r="E439" s="224"/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149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54" t="s">
        <v>478</v>
      </c>
      <c r="D440" s="223"/>
      <c r="E440" s="224">
        <v>-0.85</v>
      </c>
      <c r="F440" s="222"/>
      <c r="G440" s="222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149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4" t="s">
        <v>459</v>
      </c>
      <c r="D441" s="223"/>
      <c r="E441" s="224">
        <v>-0.75</v>
      </c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149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4" t="s">
        <v>479</v>
      </c>
      <c r="D442" s="223"/>
      <c r="E442" s="224">
        <v>-0.9</v>
      </c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149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4" t="s">
        <v>156</v>
      </c>
      <c r="D443" s="223"/>
      <c r="E443" s="224"/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149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20"/>
      <c r="B444" s="221"/>
      <c r="C444" s="254" t="s">
        <v>504</v>
      </c>
      <c r="D444" s="223"/>
      <c r="E444" s="224">
        <v>3.6015000000000001</v>
      </c>
      <c r="F444" s="222"/>
      <c r="G444" s="222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3"/>
      <c r="Z444" s="213"/>
      <c r="AA444" s="213"/>
      <c r="AB444" s="213"/>
      <c r="AC444" s="213"/>
      <c r="AD444" s="213"/>
      <c r="AE444" s="213"/>
      <c r="AF444" s="213"/>
      <c r="AG444" s="213" t="s">
        <v>149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">
      <c r="A445" s="220"/>
      <c r="B445" s="221"/>
      <c r="C445" s="254" t="s">
        <v>505</v>
      </c>
      <c r="D445" s="223"/>
      <c r="E445" s="224">
        <v>0.78749999999999998</v>
      </c>
      <c r="F445" s="222"/>
      <c r="G445" s="222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3"/>
      <c r="Z445" s="213"/>
      <c r="AA445" s="213"/>
      <c r="AB445" s="213"/>
      <c r="AC445" s="213"/>
      <c r="AD445" s="213"/>
      <c r="AE445" s="213"/>
      <c r="AF445" s="213"/>
      <c r="AG445" s="213" t="s">
        <v>149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20"/>
      <c r="B446" s="221"/>
      <c r="C446" s="254" t="s">
        <v>506</v>
      </c>
      <c r="D446" s="223"/>
      <c r="E446" s="224">
        <v>4.1580000000000004</v>
      </c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149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4" t="s">
        <v>507</v>
      </c>
      <c r="D447" s="223"/>
      <c r="E447" s="224">
        <v>5.3864999999999998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149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20"/>
      <c r="B448" s="221"/>
      <c r="C448" s="254" t="s">
        <v>508</v>
      </c>
      <c r="D448" s="223"/>
      <c r="E448" s="224">
        <v>4.7565</v>
      </c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3"/>
      <c r="Z448" s="213"/>
      <c r="AA448" s="213"/>
      <c r="AB448" s="213"/>
      <c r="AC448" s="213"/>
      <c r="AD448" s="213"/>
      <c r="AE448" s="213"/>
      <c r="AF448" s="213"/>
      <c r="AG448" s="213" t="s">
        <v>149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4" t="s">
        <v>174</v>
      </c>
      <c r="D449" s="223"/>
      <c r="E449" s="224"/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149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4" t="s">
        <v>485</v>
      </c>
      <c r="D450" s="223"/>
      <c r="E450" s="224">
        <v>-1.7</v>
      </c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149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x14ac:dyDescent="0.2">
      <c r="A451" s="226" t="s">
        <v>137</v>
      </c>
      <c r="B451" s="227" t="s">
        <v>88</v>
      </c>
      <c r="C451" s="251" t="s">
        <v>89</v>
      </c>
      <c r="D451" s="228"/>
      <c r="E451" s="229"/>
      <c r="F451" s="230"/>
      <c r="G451" s="230">
        <f>SUMIF(AG452:AG497,"&lt;&gt;NOR",G452:G497)</f>
        <v>0</v>
      </c>
      <c r="H451" s="230"/>
      <c r="I451" s="230">
        <f>SUM(I452:I497)</f>
        <v>0</v>
      </c>
      <c r="J451" s="230"/>
      <c r="K451" s="230">
        <f>SUM(K452:K497)</f>
        <v>0</v>
      </c>
      <c r="L451" s="230"/>
      <c r="M451" s="230">
        <f>SUM(M452:M497)</f>
        <v>0</v>
      </c>
      <c r="N451" s="230"/>
      <c r="O451" s="230">
        <f>SUM(O452:O497)</f>
        <v>0.01</v>
      </c>
      <c r="P451" s="230"/>
      <c r="Q451" s="230">
        <f>SUM(Q452:Q497)</f>
        <v>0.01</v>
      </c>
      <c r="R451" s="230"/>
      <c r="S451" s="230"/>
      <c r="T451" s="231"/>
      <c r="U451" s="225"/>
      <c r="V451" s="225">
        <f>SUM(V452:V497)</f>
        <v>6.15</v>
      </c>
      <c r="W451" s="225"/>
      <c r="X451" s="225"/>
      <c r="AG451" t="s">
        <v>138</v>
      </c>
    </row>
    <row r="452" spans="1:60" outlineLevel="1" x14ac:dyDescent="0.2">
      <c r="A452" s="232">
        <v>83</v>
      </c>
      <c r="B452" s="233" t="s">
        <v>509</v>
      </c>
      <c r="C452" s="252" t="s">
        <v>510</v>
      </c>
      <c r="D452" s="234" t="s">
        <v>153</v>
      </c>
      <c r="E452" s="235">
        <v>5.3</v>
      </c>
      <c r="F452" s="236"/>
      <c r="G452" s="237">
        <f>ROUND(E452*F452,2)</f>
        <v>0</v>
      </c>
      <c r="H452" s="236"/>
      <c r="I452" s="237">
        <f>ROUND(E452*H452,2)</f>
        <v>0</v>
      </c>
      <c r="J452" s="236"/>
      <c r="K452" s="237">
        <f>ROUND(E452*J452,2)</f>
        <v>0</v>
      </c>
      <c r="L452" s="237">
        <v>15</v>
      </c>
      <c r="M452" s="237">
        <f>G452*(1+L452/100)</f>
        <v>0</v>
      </c>
      <c r="N452" s="237">
        <v>0</v>
      </c>
      <c r="O452" s="237">
        <f>ROUND(E452*N452,2)</f>
        <v>0</v>
      </c>
      <c r="P452" s="237">
        <v>0</v>
      </c>
      <c r="Q452" s="237">
        <f>ROUND(E452*P452,2)</f>
        <v>0</v>
      </c>
      <c r="R452" s="237" t="s">
        <v>473</v>
      </c>
      <c r="S452" s="237" t="s">
        <v>143</v>
      </c>
      <c r="T452" s="238" t="s">
        <v>143</v>
      </c>
      <c r="U452" s="222">
        <v>0.14699999999999999</v>
      </c>
      <c r="V452" s="222">
        <f>ROUND(E452*U452,2)</f>
        <v>0.78</v>
      </c>
      <c r="W452" s="222"/>
      <c r="X452" s="222" t="s">
        <v>144</v>
      </c>
      <c r="Y452" s="213"/>
      <c r="Z452" s="213"/>
      <c r="AA452" s="213"/>
      <c r="AB452" s="213"/>
      <c r="AC452" s="213"/>
      <c r="AD452" s="213"/>
      <c r="AE452" s="213"/>
      <c r="AF452" s="213"/>
      <c r="AG452" s="213" t="s">
        <v>145</v>
      </c>
      <c r="AH452" s="213"/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3" t="s">
        <v>511</v>
      </c>
      <c r="D453" s="239"/>
      <c r="E453" s="239"/>
      <c r="F453" s="239"/>
      <c r="G453" s="239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147</v>
      </c>
      <c r="AH453" s="213"/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1" x14ac:dyDescent="0.2">
      <c r="A454" s="220"/>
      <c r="B454" s="221"/>
      <c r="C454" s="254" t="s">
        <v>512</v>
      </c>
      <c r="D454" s="223"/>
      <c r="E454" s="224"/>
      <c r="F454" s="222"/>
      <c r="G454" s="222"/>
      <c r="H454" s="222"/>
      <c r="I454" s="222"/>
      <c r="J454" s="222"/>
      <c r="K454" s="222"/>
      <c r="L454" s="222"/>
      <c r="M454" s="222"/>
      <c r="N454" s="222"/>
      <c r="O454" s="222"/>
      <c r="P454" s="222"/>
      <c r="Q454" s="222"/>
      <c r="R454" s="222"/>
      <c r="S454" s="222"/>
      <c r="T454" s="222"/>
      <c r="U454" s="222"/>
      <c r="V454" s="222"/>
      <c r="W454" s="222"/>
      <c r="X454" s="222"/>
      <c r="Y454" s="213"/>
      <c r="Z454" s="213"/>
      <c r="AA454" s="213"/>
      <c r="AB454" s="213"/>
      <c r="AC454" s="213"/>
      <c r="AD454" s="213"/>
      <c r="AE454" s="213"/>
      <c r="AF454" s="213"/>
      <c r="AG454" s="213" t="s">
        <v>149</v>
      </c>
      <c r="AH454" s="213">
        <v>0</v>
      </c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">
      <c r="A455" s="220"/>
      <c r="B455" s="221"/>
      <c r="C455" s="254" t="s">
        <v>158</v>
      </c>
      <c r="D455" s="223"/>
      <c r="E455" s="224"/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149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4" t="s">
        <v>513</v>
      </c>
      <c r="D456" s="223"/>
      <c r="E456" s="224">
        <v>5.3</v>
      </c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149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">
      <c r="A457" s="232">
        <v>84</v>
      </c>
      <c r="B457" s="233" t="s">
        <v>514</v>
      </c>
      <c r="C457" s="252" t="s">
        <v>515</v>
      </c>
      <c r="D457" s="234" t="s">
        <v>153</v>
      </c>
      <c r="E457" s="235">
        <v>5.8</v>
      </c>
      <c r="F457" s="236"/>
      <c r="G457" s="237">
        <f>ROUND(E457*F457,2)</f>
        <v>0</v>
      </c>
      <c r="H457" s="236"/>
      <c r="I457" s="237">
        <f>ROUND(E457*H457,2)</f>
        <v>0</v>
      </c>
      <c r="J457" s="236"/>
      <c r="K457" s="237">
        <f>ROUND(E457*J457,2)</f>
        <v>0</v>
      </c>
      <c r="L457" s="237">
        <v>15</v>
      </c>
      <c r="M457" s="237">
        <f>G457*(1+L457/100)</f>
        <v>0</v>
      </c>
      <c r="N457" s="237">
        <v>0</v>
      </c>
      <c r="O457" s="237">
        <f>ROUND(E457*N457,2)</f>
        <v>0</v>
      </c>
      <c r="P457" s="237">
        <v>0</v>
      </c>
      <c r="Q457" s="237">
        <f>ROUND(E457*P457,2)</f>
        <v>0</v>
      </c>
      <c r="R457" s="237" t="s">
        <v>473</v>
      </c>
      <c r="S457" s="237" t="s">
        <v>143</v>
      </c>
      <c r="T457" s="238" t="s">
        <v>143</v>
      </c>
      <c r="U457" s="222">
        <v>4.5999999999999999E-2</v>
      </c>
      <c r="V457" s="222">
        <f>ROUND(E457*U457,2)</f>
        <v>0.27</v>
      </c>
      <c r="W457" s="222"/>
      <c r="X457" s="222" t="s">
        <v>144</v>
      </c>
      <c r="Y457" s="213"/>
      <c r="Z457" s="213"/>
      <c r="AA457" s="213"/>
      <c r="AB457" s="213"/>
      <c r="AC457" s="213"/>
      <c r="AD457" s="213"/>
      <c r="AE457" s="213"/>
      <c r="AF457" s="213"/>
      <c r="AG457" s="213" t="s">
        <v>145</v>
      </c>
      <c r="AH457" s="213"/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20"/>
      <c r="B458" s="221"/>
      <c r="C458" s="253" t="s">
        <v>511</v>
      </c>
      <c r="D458" s="239"/>
      <c r="E458" s="239"/>
      <c r="F458" s="239"/>
      <c r="G458" s="239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3"/>
      <c r="Z458" s="213"/>
      <c r="AA458" s="213"/>
      <c r="AB458" s="213"/>
      <c r="AC458" s="213"/>
      <c r="AD458" s="213"/>
      <c r="AE458" s="213"/>
      <c r="AF458" s="213"/>
      <c r="AG458" s="213" t="s">
        <v>147</v>
      </c>
      <c r="AH458" s="213"/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4" t="s">
        <v>512</v>
      </c>
      <c r="D459" s="223"/>
      <c r="E459" s="224"/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149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4" t="s">
        <v>158</v>
      </c>
      <c r="D460" s="223"/>
      <c r="E460" s="224"/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149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">
      <c r="A461" s="220"/>
      <c r="B461" s="221"/>
      <c r="C461" s="254" t="s">
        <v>513</v>
      </c>
      <c r="D461" s="223"/>
      <c r="E461" s="224">
        <v>5.3</v>
      </c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3"/>
      <c r="Z461" s="213"/>
      <c r="AA461" s="213"/>
      <c r="AB461" s="213"/>
      <c r="AC461" s="213"/>
      <c r="AD461" s="213"/>
      <c r="AE461" s="213"/>
      <c r="AF461" s="213"/>
      <c r="AG461" s="213" t="s">
        <v>149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20"/>
      <c r="B462" s="221"/>
      <c r="C462" s="254" t="s">
        <v>160</v>
      </c>
      <c r="D462" s="223"/>
      <c r="E462" s="224"/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3"/>
      <c r="Z462" s="213"/>
      <c r="AA462" s="213"/>
      <c r="AB462" s="213"/>
      <c r="AC462" s="213"/>
      <c r="AD462" s="213"/>
      <c r="AE462" s="213"/>
      <c r="AF462" s="213"/>
      <c r="AG462" s="213" t="s">
        <v>149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">
      <c r="A463" s="220"/>
      <c r="B463" s="221"/>
      <c r="C463" s="254" t="s">
        <v>516</v>
      </c>
      <c r="D463" s="223"/>
      <c r="E463" s="224">
        <v>0.5</v>
      </c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149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32">
        <v>85</v>
      </c>
      <c r="B464" s="233" t="s">
        <v>517</v>
      </c>
      <c r="C464" s="252" t="s">
        <v>518</v>
      </c>
      <c r="D464" s="234" t="s">
        <v>258</v>
      </c>
      <c r="E464" s="235">
        <v>9.3000000000000007</v>
      </c>
      <c r="F464" s="236"/>
      <c r="G464" s="237">
        <f>ROUND(E464*F464,2)</f>
        <v>0</v>
      </c>
      <c r="H464" s="236"/>
      <c r="I464" s="237">
        <f>ROUND(E464*H464,2)</f>
        <v>0</v>
      </c>
      <c r="J464" s="236"/>
      <c r="K464" s="237">
        <f>ROUND(E464*J464,2)</f>
        <v>0</v>
      </c>
      <c r="L464" s="237">
        <v>15</v>
      </c>
      <c r="M464" s="237">
        <f>G464*(1+L464/100)</f>
        <v>0</v>
      </c>
      <c r="N464" s="237">
        <v>0</v>
      </c>
      <c r="O464" s="237">
        <f>ROUND(E464*N464,2)</f>
        <v>0</v>
      </c>
      <c r="P464" s="237">
        <v>8.0000000000000007E-5</v>
      </c>
      <c r="Q464" s="237">
        <f>ROUND(E464*P464,2)</f>
        <v>0</v>
      </c>
      <c r="R464" s="237" t="s">
        <v>473</v>
      </c>
      <c r="S464" s="237" t="s">
        <v>143</v>
      </c>
      <c r="T464" s="238" t="s">
        <v>143</v>
      </c>
      <c r="U464" s="222">
        <v>3.5000000000000003E-2</v>
      </c>
      <c r="V464" s="222">
        <f>ROUND(E464*U464,2)</f>
        <v>0.33</v>
      </c>
      <c r="W464" s="222"/>
      <c r="X464" s="222" t="s">
        <v>144</v>
      </c>
      <c r="Y464" s="213"/>
      <c r="Z464" s="213"/>
      <c r="AA464" s="213"/>
      <c r="AB464" s="213"/>
      <c r="AC464" s="213"/>
      <c r="AD464" s="213"/>
      <c r="AE464" s="213"/>
      <c r="AF464" s="213"/>
      <c r="AG464" s="213" t="s">
        <v>145</v>
      </c>
      <c r="AH464" s="213"/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">
      <c r="A465" s="220"/>
      <c r="B465" s="221"/>
      <c r="C465" s="254" t="s">
        <v>519</v>
      </c>
      <c r="D465" s="223"/>
      <c r="E465" s="224"/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149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4" t="s">
        <v>158</v>
      </c>
      <c r="D466" s="223"/>
      <c r="E466" s="224"/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149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">
      <c r="A467" s="220"/>
      <c r="B467" s="221"/>
      <c r="C467" s="254" t="s">
        <v>520</v>
      </c>
      <c r="D467" s="223"/>
      <c r="E467" s="224">
        <v>5.4</v>
      </c>
      <c r="F467" s="222"/>
      <c r="G467" s="22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3"/>
      <c r="Z467" s="213"/>
      <c r="AA467" s="213"/>
      <c r="AB467" s="213"/>
      <c r="AC467" s="213"/>
      <c r="AD467" s="213"/>
      <c r="AE467" s="213"/>
      <c r="AF467" s="213"/>
      <c r="AG467" s="213" t="s">
        <v>149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4" t="s">
        <v>521</v>
      </c>
      <c r="D468" s="223"/>
      <c r="E468" s="224">
        <v>4.8</v>
      </c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149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">
      <c r="A469" s="220"/>
      <c r="B469" s="221"/>
      <c r="C469" s="254" t="s">
        <v>195</v>
      </c>
      <c r="D469" s="223"/>
      <c r="E469" s="224"/>
      <c r="F469" s="222"/>
      <c r="G469" s="222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3"/>
      <c r="Z469" s="213"/>
      <c r="AA469" s="213"/>
      <c r="AB469" s="213"/>
      <c r="AC469" s="213"/>
      <c r="AD469" s="213"/>
      <c r="AE469" s="213"/>
      <c r="AF469" s="213"/>
      <c r="AG469" s="213" t="s">
        <v>149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4" t="s">
        <v>479</v>
      </c>
      <c r="D470" s="223"/>
      <c r="E470" s="224">
        <v>-0.9</v>
      </c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149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ht="22.5" outlineLevel="1" x14ac:dyDescent="0.2">
      <c r="A471" s="232">
        <v>86</v>
      </c>
      <c r="B471" s="233" t="s">
        <v>522</v>
      </c>
      <c r="C471" s="252" t="s">
        <v>523</v>
      </c>
      <c r="D471" s="234" t="s">
        <v>258</v>
      </c>
      <c r="E471" s="235">
        <v>10.29</v>
      </c>
      <c r="F471" s="236"/>
      <c r="G471" s="237">
        <f>ROUND(E471*F471,2)</f>
        <v>0</v>
      </c>
      <c r="H471" s="236"/>
      <c r="I471" s="237">
        <f>ROUND(E471*H471,2)</f>
        <v>0</v>
      </c>
      <c r="J471" s="236"/>
      <c r="K471" s="237">
        <f>ROUND(E471*J471,2)</f>
        <v>0</v>
      </c>
      <c r="L471" s="237">
        <v>15</v>
      </c>
      <c r="M471" s="237">
        <f>G471*(1+L471/100)</f>
        <v>0</v>
      </c>
      <c r="N471" s="237">
        <v>3.0000000000000001E-5</v>
      </c>
      <c r="O471" s="237">
        <f>ROUND(E471*N471,2)</f>
        <v>0</v>
      </c>
      <c r="P471" s="237">
        <v>0</v>
      </c>
      <c r="Q471" s="237">
        <f>ROUND(E471*P471,2)</f>
        <v>0</v>
      </c>
      <c r="R471" s="237" t="s">
        <v>473</v>
      </c>
      <c r="S471" s="237" t="s">
        <v>143</v>
      </c>
      <c r="T471" s="238" t="s">
        <v>143</v>
      </c>
      <c r="U471" s="222">
        <v>0.13719999999999999</v>
      </c>
      <c r="V471" s="222">
        <f>ROUND(E471*U471,2)</f>
        <v>1.41</v>
      </c>
      <c r="W471" s="222"/>
      <c r="X471" s="222" t="s">
        <v>144</v>
      </c>
      <c r="Y471" s="213"/>
      <c r="Z471" s="213"/>
      <c r="AA471" s="213"/>
      <c r="AB471" s="213"/>
      <c r="AC471" s="213"/>
      <c r="AD471" s="213"/>
      <c r="AE471" s="213"/>
      <c r="AF471" s="213"/>
      <c r="AG471" s="213" t="s">
        <v>145</v>
      </c>
      <c r="AH471" s="213"/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4" t="s">
        <v>512</v>
      </c>
      <c r="D472" s="223"/>
      <c r="E472" s="224"/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149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">
      <c r="A473" s="220"/>
      <c r="B473" s="221"/>
      <c r="C473" s="254" t="s">
        <v>158</v>
      </c>
      <c r="D473" s="223"/>
      <c r="E473" s="224"/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3"/>
      <c r="Z473" s="213"/>
      <c r="AA473" s="213"/>
      <c r="AB473" s="213"/>
      <c r="AC473" s="213"/>
      <c r="AD473" s="213"/>
      <c r="AE473" s="213"/>
      <c r="AF473" s="213"/>
      <c r="AG473" s="213" t="s">
        <v>149</v>
      </c>
      <c r="AH473" s="213">
        <v>0</v>
      </c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20"/>
      <c r="B474" s="221"/>
      <c r="C474" s="254" t="s">
        <v>521</v>
      </c>
      <c r="D474" s="223"/>
      <c r="E474" s="224">
        <v>4.8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149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20"/>
      <c r="B475" s="221"/>
      <c r="C475" s="254" t="s">
        <v>521</v>
      </c>
      <c r="D475" s="223"/>
      <c r="E475" s="224">
        <v>4.8</v>
      </c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149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20"/>
      <c r="B476" s="221"/>
      <c r="C476" s="254" t="s">
        <v>174</v>
      </c>
      <c r="D476" s="223"/>
      <c r="E476" s="224"/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149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4" t="s">
        <v>478</v>
      </c>
      <c r="D477" s="223"/>
      <c r="E477" s="224">
        <v>-0.85</v>
      </c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149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4" t="s">
        <v>524</v>
      </c>
      <c r="D478" s="223"/>
      <c r="E478" s="224">
        <v>-0.7</v>
      </c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149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4" t="s">
        <v>160</v>
      </c>
      <c r="D479" s="223"/>
      <c r="E479" s="224"/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149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">
      <c r="A480" s="220"/>
      <c r="B480" s="221"/>
      <c r="C480" s="254" t="s">
        <v>525</v>
      </c>
      <c r="D480" s="223"/>
      <c r="E480" s="224">
        <v>1.2</v>
      </c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3"/>
      <c r="Z480" s="213"/>
      <c r="AA480" s="213"/>
      <c r="AB480" s="213"/>
      <c r="AC480" s="213"/>
      <c r="AD480" s="213"/>
      <c r="AE480" s="213"/>
      <c r="AF480" s="213"/>
      <c r="AG480" s="213" t="s">
        <v>149</v>
      </c>
      <c r="AH480" s="213">
        <v>0</v>
      </c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">
      <c r="A481" s="220"/>
      <c r="B481" s="221"/>
      <c r="C481" s="254" t="s">
        <v>526</v>
      </c>
      <c r="D481" s="223"/>
      <c r="E481" s="224">
        <v>1.74</v>
      </c>
      <c r="F481" s="222"/>
      <c r="G481" s="222"/>
      <c r="H481" s="222"/>
      <c r="I481" s="222"/>
      <c r="J481" s="222"/>
      <c r="K481" s="222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13"/>
      <c r="Z481" s="213"/>
      <c r="AA481" s="213"/>
      <c r="AB481" s="213"/>
      <c r="AC481" s="213"/>
      <c r="AD481" s="213"/>
      <c r="AE481" s="213"/>
      <c r="AF481" s="213"/>
      <c r="AG481" s="213" t="s">
        <v>149</v>
      </c>
      <c r="AH481" s="213">
        <v>0</v>
      </c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4" t="s">
        <v>174</v>
      </c>
      <c r="D482" s="223"/>
      <c r="E482" s="224"/>
      <c r="F482" s="222"/>
      <c r="G482" s="222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149</v>
      </c>
      <c r="AH482" s="213">
        <v>0</v>
      </c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20"/>
      <c r="B483" s="221"/>
      <c r="C483" s="254" t="s">
        <v>524</v>
      </c>
      <c r="D483" s="223"/>
      <c r="E483" s="224">
        <v>-0.7</v>
      </c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149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ht="22.5" outlineLevel="1" x14ac:dyDescent="0.2">
      <c r="A484" s="232">
        <v>87</v>
      </c>
      <c r="B484" s="233" t="s">
        <v>527</v>
      </c>
      <c r="C484" s="252" t="s">
        <v>528</v>
      </c>
      <c r="D484" s="234" t="s">
        <v>153</v>
      </c>
      <c r="E484" s="235">
        <v>5.3</v>
      </c>
      <c r="F484" s="236"/>
      <c r="G484" s="237">
        <f>ROUND(E484*F484,2)</f>
        <v>0</v>
      </c>
      <c r="H484" s="236"/>
      <c r="I484" s="237">
        <f>ROUND(E484*H484,2)</f>
        <v>0</v>
      </c>
      <c r="J484" s="236"/>
      <c r="K484" s="237">
        <f>ROUND(E484*J484,2)</f>
        <v>0</v>
      </c>
      <c r="L484" s="237">
        <v>15</v>
      </c>
      <c r="M484" s="237">
        <f>G484*(1+L484/100)</f>
        <v>0</v>
      </c>
      <c r="N484" s="237">
        <v>0</v>
      </c>
      <c r="O484" s="237">
        <f>ROUND(E484*N484,2)</f>
        <v>0</v>
      </c>
      <c r="P484" s="237">
        <v>1E-3</v>
      </c>
      <c r="Q484" s="237">
        <f>ROUND(E484*P484,2)</f>
        <v>0.01</v>
      </c>
      <c r="R484" s="237" t="s">
        <v>473</v>
      </c>
      <c r="S484" s="237" t="s">
        <v>143</v>
      </c>
      <c r="T484" s="238" t="s">
        <v>143</v>
      </c>
      <c r="U484" s="222">
        <v>0.255</v>
      </c>
      <c r="V484" s="222">
        <f>ROUND(E484*U484,2)</f>
        <v>1.35</v>
      </c>
      <c r="W484" s="222"/>
      <c r="X484" s="222" t="s">
        <v>144</v>
      </c>
      <c r="Y484" s="213"/>
      <c r="Z484" s="213"/>
      <c r="AA484" s="213"/>
      <c r="AB484" s="213"/>
      <c r="AC484" s="213"/>
      <c r="AD484" s="213"/>
      <c r="AE484" s="213"/>
      <c r="AF484" s="213"/>
      <c r="AG484" s="213" t="s">
        <v>145</v>
      </c>
      <c r="AH484" s="213"/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20"/>
      <c r="B485" s="221"/>
      <c r="C485" s="254" t="s">
        <v>519</v>
      </c>
      <c r="D485" s="223"/>
      <c r="E485" s="224"/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3"/>
      <c r="Z485" s="213"/>
      <c r="AA485" s="213"/>
      <c r="AB485" s="213"/>
      <c r="AC485" s="213"/>
      <c r="AD485" s="213"/>
      <c r="AE485" s="213"/>
      <c r="AF485" s="213"/>
      <c r="AG485" s="213" t="s">
        <v>149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4" t="s">
        <v>158</v>
      </c>
      <c r="D486" s="223"/>
      <c r="E486" s="224"/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149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4" t="s">
        <v>513</v>
      </c>
      <c r="D487" s="223"/>
      <c r="E487" s="224">
        <v>5.3</v>
      </c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149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ht="22.5" outlineLevel="1" x14ac:dyDescent="0.2">
      <c r="A488" s="232">
        <v>88</v>
      </c>
      <c r="B488" s="233" t="s">
        <v>529</v>
      </c>
      <c r="C488" s="252" t="s">
        <v>530</v>
      </c>
      <c r="D488" s="234" t="s">
        <v>153</v>
      </c>
      <c r="E488" s="235">
        <v>5.3</v>
      </c>
      <c r="F488" s="236"/>
      <c r="G488" s="237">
        <f>ROUND(E488*F488,2)</f>
        <v>0</v>
      </c>
      <c r="H488" s="236"/>
      <c r="I488" s="237">
        <f>ROUND(E488*H488,2)</f>
        <v>0</v>
      </c>
      <c r="J488" s="236"/>
      <c r="K488" s="237">
        <f>ROUND(E488*J488,2)</f>
        <v>0</v>
      </c>
      <c r="L488" s="237">
        <v>15</v>
      </c>
      <c r="M488" s="237">
        <f>G488*(1+L488/100)</f>
        <v>0</v>
      </c>
      <c r="N488" s="237">
        <v>2.5000000000000001E-4</v>
      </c>
      <c r="O488" s="237">
        <f>ROUND(E488*N488,2)</f>
        <v>0</v>
      </c>
      <c r="P488" s="237">
        <v>0</v>
      </c>
      <c r="Q488" s="237">
        <f>ROUND(E488*P488,2)</f>
        <v>0</v>
      </c>
      <c r="R488" s="237" t="s">
        <v>473</v>
      </c>
      <c r="S488" s="237" t="s">
        <v>143</v>
      </c>
      <c r="T488" s="238" t="s">
        <v>143</v>
      </c>
      <c r="U488" s="222">
        <v>0.38</v>
      </c>
      <c r="V488" s="222">
        <f>ROUND(E488*U488,2)</f>
        <v>2.0099999999999998</v>
      </c>
      <c r="W488" s="222"/>
      <c r="X488" s="222" t="s">
        <v>144</v>
      </c>
      <c r="Y488" s="213"/>
      <c r="Z488" s="213"/>
      <c r="AA488" s="213"/>
      <c r="AB488" s="213"/>
      <c r="AC488" s="213"/>
      <c r="AD488" s="213"/>
      <c r="AE488" s="213"/>
      <c r="AF488" s="213"/>
      <c r="AG488" s="213" t="s">
        <v>145</v>
      </c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20"/>
      <c r="B489" s="221"/>
      <c r="C489" s="254" t="s">
        <v>512</v>
      </c>
      <c r="D489" s="223"/>
      <c r="E489" s="224"/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149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4" t="s">
        <v>158</v>
      </c>
      <c r="D490" s="223"/>
      <c r="E490" s="224"/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149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20"/>
      <c r="B491" s="221"/>
      <c r="C491" s="254" t="s">
        <v>513</v>
      </c>
      <c r="D491" s="223"/>
      <c r="E491" s="224">
        <v>5.3</v>
      </c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3"/>
      <c r="Z491" s="213"/>
      <c r="AA491" s="213"/>
      <c r="AB491" s="213"/>
      <c r="AC491" s="213"/>
      <c r="AD491" s="213"/>
      <c r="AE491" s="213"/>
      <c r="AF491" s="213"/>
      <c r="AG491" s="213" t="s">
        <v>149</v>
      </c>
      <c r="AH491" s="213">
        <v>0</v>
      </c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32">
        <v>89</v>
      </c>
      <c r="B492" s="233" t="s">
        <v>531</v>
      </c>
      <c r="C492" s="252" t="s">
        <v>532</v>
      </c>
      <c r="D492" s="234" t="s">
        <v>0</v>
      </c>
      <c r="E492" s="235">
        <v>56.887</v>
      </c>
      <c r="F492" s="236"/>
      <c r="G492" s="237">
        <f>ROUND(E492*F492,2)</f>
        <v>0</v>
      </c>
      <c r="H492" s="236"/>
      <c r="I492" s="237">
        <f>ROUND(E492*H492,2)</f>
        <v>0</v>
      </c>
      <c r="J492" s="236"/>
      <c r="K492" s="237">
        <f>ROUND(E492*J492,2)</f>
        <v>0</v>
      </c>
      <c r="L492" s="237">
        <v>15</v>
      </c>
      <c r="M492" s="237">
        <f>G492*(1+L492/100)</f>
        <v>0</v>
      </c>
      <c r="N492" s="237">
        <v>0</v>
      </c>
      <c r="O492" s="237">
        <f>ROUND(E492*N492,2)</f>
        <v>0</v>
      </c>
      <c r="P492" s="237">
        <v>0</v>
      </c>
      <c r="Q492" s="237">
        <f>ROUND(E492*P492,2)</f>
        <v>0</v>
      </c>
      <c r="R492" s="237" t="s">
        <v>473</v>
      </c>
      <c r="S492" s="237" t="s">
        <v>143</v>
      </c>
      <c r="T492" s="238" t="s">
        <v>143</v>
      </c>
      <c r="U492" s="222">
        <v>0</v>
      </c>
      <c r="V492" s="222">
        <f>ROUND(E492*U492,2)</f>
        <v>0</v>
      </c>
      <c r="W492" s="222"/>
      <c r="X492" s="222" t="s">
        <v>144</v>
      </c>
      <c r="Y492" s="213"/>
      <c r="Z492" s="213"/>
      <c r="AA492" s="213"/>
      <c r="AB492" s="213"/>
      <c r="AC492" s="213"/>
      <c r="AD492" s="213"/>
      <c r="AE492" s="213"/>
      <c r="AF492" s="213"/>
      <c r="AG492" s="213" t="s">
        <v>145</v>
      </c>
      <c r="AH492" s="213"/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3" t="s">
        <v>318</v>
      </c>
      <c r="D493" s="239"/>
      <c r="E493" s="239"/>
      <c r="F493" s="239"/>
      <c r="G493" s="239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147</v>
      </c>
      <c r="AH493" s="213"/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32">
        <v>90</v>
      </c>
      <c r="B494" s="233" t="s">
        <v>533</v>
      </c>
      <c r="C494" s="252" t="s">
        <v>534</v>
      </c>
      <c r="D494" s="234" t="s">
        <v>258</v>
      </c>
      <c r="E494" s="235">
        <v>11.319000000000001</v>
      </c>
      <c r="F494" s="236"/>
      <c r="G494" s="237">
        <f>ROUND(E494*F494,2)</f>
        <v>0</v>
      </c>
      <c r="H494" s="236"/>
      <c r="I494" s="237">
        <f>ROUND(E494*H494,2)</f>
        <v>0</v>
      </c>
      <c r="J494" s="236"/>
      <c r="K494" s="237">
        <f>ROUND(E494*J494,2)</f>
        <v>0</v>
      </c>
      <c r="L494" s="237">
        <v>15</v>
      </c>
      <c r="M494" s="237">
        <f>G494*(1+L494/100)</f>
        <v>0</v>
      </c>
      <c r="N494" s="237">
        <v>1.4999999999999999E-4</v>
      </c>
      <c r="O494" s="237">
        <f>ROUND(E494*N494,2)</f>
        <v>0</v>
      </c>
      <c r="P494" s="237">
        <v>0</v>
      </c>
      <c r="Q494" s="237">
        <f>ROUND(E494*P494,2)</f>
        <v>0</v>
      </c>
      <c r="R494" s="237" t="s">
        <v>370</v>
      </c>
      <c r="S494" s="237" t="s">
        <v>143</v>
      </c>
      <c r="T494" s="238" t="s">
        <v>143</v>
      </c>
      <c r="U494" s="222">
        <v>0</v>
      </c>
      <c r="V494" s="222">
        <f>ROUND(E494*U494,2)</f>
        <v>0</v>
      </c>
      <c r="W494" s="222"/>
      <c r="X494" s="222" t="s">
        <v>371</v>
      </c>
      <c r="Y494" s="213"/>
      <c r="Z494" s="213"/>
      <c r="AA494" s="213"/>
      <c r="AB494" s="213"/>
      <c r="AC494" s="213"/>
      <c r="AD494" s="213"/>
      <c r="AE494" s="213"/>
      <c r="AF494" s="213"/>
      <c r="AG494" s="213" t="s">
        <v>372</v>
      </c>
      <c r="AH494" s="213"/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4" t="s">
        <v>535</v>
      </c>
      <c r="D495" s="223"/>
      <c r="E495" s="224">
        <v>11.319000000000001</v>
      </c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149</v>
      </c>
      <c r="AH495" s="213">
        <v>5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ht="22.5" outlineLevel="1" x14ac:dyDescent="0.2">
      <c r="A496" s="232">
        <v>91</v>
      </c>
      <c r="B496" s="233" t="s">
        <v>536</v>
      </c>
      <c r="C496" s="252" t="s">
        <v>537</v>
      </c>
      <c r="D496" s="234" t="s">
        <v>153</v>
      </c>
      <c r="E496" s="235">
        <v>5.83</v>
      </c>
      <c r="F496" s="236"/>
      <c r="G496" s="237">
        <f>ROUND(E496*F496,2)</f>
        <v>0</v>
      </c>
      <c r="H496" s="236"/>
      <c r="I496" s="237">
        <f>ROUND(E496*H496,2)</f>
        <v>0</v>
      </c>
      <c r="J496" s="236"/>
      <c r="K496" s="237">
        <f>ROUND(E496*J496,2)</f>
        <v>0</v>
      </c>
      <c r="L496" s="237">
        <v>15</v>
      </c>
      <c r="M496" s="237">
        <f>G496*(1+L496/100)</f>
        <v>0</v>
      </c>
      <c r="N496" s="237">
        <v>2.3600000000000001E-3</v>
      </c>
      <c r="O496" s="237">
        <f>ROUND(E496*N496,2)</f>
        <v>0.01</v>
      </c>
      <c r="P496" s="237">
        <v>0</v>
      </c>
      <c r="Q496" s="237">
        <f>ROUND(E496*P496,2)</f>
        <v>0</v>
      </c>
      <c r="R496" s="237" t="s">
        <v>370</v>
      </c>
      <c r="S496" s="237" t="s">
        <v>143</v>
      </c>
      <c r="T496" s="238" t="s">
        <v>143</v>
      </c>
      <c r="U496" s="222">
        <v>0</v>
      </c>
      <c r="V496" s="222">
        <f>ROUND(E496*U496,2)</f>
        <v>0</v>
      </c>
      <c r="W496" s="222"/>
      <c r="X496" s="222" t="s">
        <v>371</v>
      </c>
      <c r="Y496" s="213"/>
      <c r="Z496" s="213"/>
      <c r="AA496" s="213"/>
      <c r="AB496" s="213"/>
      <c r="AC496" s="213"/>
      <c r="AD496" s="213"/>
      <c r="AE496" s="213"/>
      <c r="AF496" s="213"/>
      <c r="AG496" s="213" t="s">
        <v>372</v>
      </c>
      <c r="AH496" s="213"/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4" t="s">
        <v>538</v>
      </c>
      <c r="D497" s="223"/>
      <c r="E497" s="224">
        <v>5.83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149</v>
      </c>
      <c r="AH497" s="213">
        <v>5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x14ac:dyDescent="0.2">
      <c r="A498" s="226" t="s">
        <v>137</v>
      </c>
      <c r="B498" s="227" t="s">
        <v>90</v>
      </c>
      <c r="C498" s="251" t="s">
        <v>91</v>
      </c>
      <c r="D498" s="228"/>
      <c r="E498" s="229"/>
      <c r="F498" s="230"/>
      <c r="G498" s="230">
        <f>SUMIF(AG499:AG565,"&lt;&gt;NOR",G499:G565)</f>
        <v>0</v>
      </c>
      <c r="H498" s="230"/>
      <c r="I498" s="230">
        <f>SUM(I499:I565)</f>
        <v>0</v>
      </c>
      <c r="J498" s="230"/>
      <c r="K498" s="230">
        <f>SUM(K499:K565)</f>
        <v>0</v>
      </c>
      <c r="L498" s="230"/>
      <c r="M498" s="230">
        <f>SUM(M499:M565)</f>
        <v>0</v>
      </c>
      <c r="N498" s="230"/>
      <c r="O498" s="230">
        <f>SUM(O499:O565)</f>
        <v>0.37</v>
      </c>
      <c r="P498" s="230"/>
      <c r="Q498" s="230">
        <f>SUM(Q499:Q565)</f>
        <v>0</v>
      </c>
      <c r="R498" s="230"/>
      <c r="S498" s="230"/>
      <c r="T498" s="231"/>
      <c r="U498" s="225"/>
      <c r="V498" s="225">
        <f>SUM(V499:V565)</f>
        <v>14.6</v>
      </c>
      <c r="W498" s="225"/>
      <c r="X498" s="225"/>
      <c r="AG498" t="s">
        <v>138</v>
      </c>
    </row>
    <row r="499" spans="1:60" ht="22.5" outlineLevel="1" x14ac:dyDescent="0.2">
      <c r="A499" s="232">
        <v>92</v>
      </c>
      <c r="B499" s="233" t="s">
        <v>448</v>
      </c>
      <c r="C499" s="252" t="s">
        <v>449</v>
      </c>
      <c r="D499" s="234" t="s">
        <v>258</v>
      </c>
      <c r="E499" s="235">
        <v>6.63</v>
      </c>
      <c r="F499" s="236"/>
      <c r="G499" s="237">
        <f>ROUND(E499*F499,2)</f>
        <v>0</v>
      </c>
      <c r="H499" s="236"/>
      <c r="I499" s="237">
        <f>ROUND(E499*H499,2)</f>
        <v>0</v>
      </c>
      <c r="J499" s="236"/>
      <c r="K499" s="237">
        <f>ROUND(E499*J499,2)</f>
        <v>0</v>
      </c>
      <c r="L499" s="237">
        <v>15</v>
      </c>
      <c r="M499" s="237">
        <f>G499*(1+L499/100)</f>
        <v>0</v>
      </c>
      <c r="N499" s="237">
        <v>4.0000000000000003E-5</v>
      </c>
      <c r="O499" s="237">
        <f>ROUND(E499*N499,2)</f>
        <v>0</v>
      </c>
      <c r="P499" s="237">
        <v>0</v>
      </c>
      <c r="Q499" s="237">
        <f>ROUND(E499*P499,2)</f>
        <v>0</v>
      </c>
      <c r="R499" s="237" t="s">
        <v>442</v>
      </c>
      <c r="S499" s="237" t="s">
        <v>143</v>
      </c>
      <c r="T499" s="238" t="s">
        <v>143</v>
      </c>
      <c r="U499" s="222">
        <v>7.0000000000000007E-2</v>
      </c>
      <c r="V499" s="222">
        <f>ROUND(E499*U499,2)</f>
        <v>0.46</v>
      </c>
      <c r="W499" s="222"/>
      <c r="X499" s="222" t="s">
        <v>144</v>
      </c>
      <c r="Y499" s="213"/>
      <c r="Z499" s="213"/>
      <c r="AA499" s="213"/>
      <c r="AB499" s="213"/>
      <c r="AC499" s="213"/>
      <c r="AD499" s="213"/>
      <c r="AE499" s="213"/>
      <c r="AF499" s="213"/>
      <c r="AG499" s="213" t="s">
        <v>145</v>
      </c>
      <c r="AH499" s="213"/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5" t="s">
        <v>450</v>
      </c>
      <c r="D500" s="241"/>
      <c r="E500" s="241"/>
      <c r="F500" s="241"/>
      <c r="G500" s="241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165</v>
      </c>
      <c r="AH500" s="213"/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20"/>
      <c r="B501" s="221"/>
      <c r="C501" s="254" t="s">
        <v>212</v>
      </c>
      <c r="D501" s="223"/>
      <c r="E501" s="224"/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149</v>
      </c>
      <c r="AH501" s="213">
        <v>0</v>
      </c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20"/>
      <c r="B502" s="221"/>
      <c r="C502" s="254" t="s">
        <v>178</v>
      </c>
      <c r="D502" s="223"/>
      <c r="E502" s="224"/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149</v>
      </c>
      <c r="AH502" s="213">
        <v>0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">
      <c r="A503" s="220"/>
      <c r="B503" s="221"/>
      <c r="C503" s="254" t="s">
        <v>451</v>
      </c>
      <c r="D503" s="223"/>
      <c r="E503" s="224">
        <v>1.84</v>
      </c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149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20"/>
      <c r="B504" s="221"/>
      <c r="C504" s="254" t="s">
        <v>452</v>
      </c>
      <c r="D504" s="223"/>
      <c r="E504" s="224">
        <v>0.57999999999999996</v>
      </c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149</v>
      </c>
      <c r="AH504" s="213">
        <v>0</v>
      </c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20"/>
      <c r="B505" s="221"/>
      <c r="C505" s="254" t="s">
        <v>453</v>
      </c>
      <c r="D505" s="223"/>
      <c r="E505" s="224">
        <v>0.37</v>
      </c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149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4" t="s">
        <v>454</v>
      </c>
      <c r="D506" s="223"/>
      <c r="E506" s="224">
        <v>0.96</v>
      </c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149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4" t="s">
        <v>455</v>
      </c>
      <c r="D507" s="223"/>
      <c r="E507" s="224">
        <v>0.25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149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4" t="s">
        <v>456</v>
      </c>
      <c r="D508" s="223"/>
      <c r="E508" s="224">
        <v>0.6</v>
      </c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149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4" t="s">
        <v>457</v>
      </c>
      <c r="D509" s="223"/>
      <c r="E509" s="224">
        <v>1.3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149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">
      <c r="A510" s="220"/>
      <c r="B510" s="221"/>
      <c r="C510" s="254" t="s">
        <v>458</v>
      </c>
      <c r="D510" s="223"/>
      <c r="E510" s="224">
        <v>1.48</v>
      </c>
      <c r="F510" s="222"/>
      <c r="G510" s="222"/>
      <c r="H510" s="222"/>
      <c r="I510" s="222"/>
      <c r="J510" s="222"/>
      <c r="K510" s="222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13"/>
      <c r="Z510" s="213"/>
      <c r="AA510" s="213"/>
      <c r="AB510" s="213"/>
      <c r="AC510" s="213"/>
      <c r="AD510" s="213"/>
      <c r="AE510" s="213"/>
      <c r="AF510" s="213"/>
      <c r="AG510" s="213" t="s">
        <v>149</v>
      </c>
      <c r="AH510" s="213">
        <v>0</v>
      </c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">
      <c r="A511" s="220"/>
      <c r="B511" s="221"/>
      <c r="C511" s="254" t="s">
        <v>195</v>
      </c>
      <c r="D511" s="223"/>
      <c r="E511" s="224"/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149</v>
      </c>
      <c r="AH511" s="213">
        <v>0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4" t="s">
        <v>459</v>
      </c>
      <c r="D512" s="223"/>
      <c r="E512" s="224">
        <v>-0.75</v>
      </c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149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32">
        <v>93</v>
      </c>
      <c r="B513" s="233" t="s">
        <v>539</v>
      </c>
      <c r="C513" s="252" t="s">
        <v>540</v>
      </c>
      <c r="D513" s="234" t="s">
        <v>153</v>
      </c>
      <c r="E513" s="235">
        <v>14.0205</v>
      </c>
      <c r="F513" s="236"/>
      <c r="G513" s="237">
        <f>ROUND(E513*F513,2)</f>
        <v>0</v>
      </c>
      <c r="H513" s="236"/>
      <c r="I513" s="237">
        <f>ROUND(E513*H513,2)</f>
        <v>0</v>
      </c>
      <c r="J513" s="236"/>
      <c r="K513" s="237">
        <f>ROUND(E513*J513,2)</f>
        <v>0</v>
      </c>
      <c r="L513" s="237">
        <v>15</v>
      </c>
      <c r="M513" s="237">
        <f>G513*(1+L513/100)</f>
        <v>0</v>
      </c>
      <c r="N513" s="237">
        <v>2.1000000000000001E-4</v>
      </c>
      <c r="O513" s="237">
        <f>ROUND(E513*N513,2)</f>
        <v>0</v>
      </c>
      <c r="P513" s="237">
        <v>0</v>
      </c>
      <c r="Q513" s="237">
        <f>ROUND(E513*P513,2)</f>
        <v>0</v>
      </c>
      <c r="R513" s="237" t="s">
        <v>442</v>
      </c>
      <c r="S513" s="237" t="s">
        <v>143</v>
      </c>
      <c r="T513" s="238" t="s">
        <v>143</v>
      </c>
      <c r="U513" s="222">
        <v>0.05</v>
      </c>
      <c r="V513" s="222">
        <f>ROUND(E513*U513,2)</f>
        <v>0.7</v>
      </c>
      <c r="W513" s="222"/>
      <c r="X513" s="222" t="s">
        <v>144</v>
      </c>
      <c r="Y513" s="213"/>
      <c r="Z513" s="213"/>
      <c r="AA513" s="213"/>
      <c r="AB513" s="213"/>
      <c r="AC513" s="213"/>
      <c r="AD513" s="213"/>
      <c r="AE513" s="213"/>
      <c r="AF513" s="213"/>
      <c r="AG513" s="213" t="s">
        <v>145</v>
      </c>
      <c r="AH513" s="213"/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">
      <c r="A514" s="220"/>
      <c r="B514" s="221"/>
      <c r="C514" s="255" t="s">
        <v>541</v>
      </c>
      <c r="D514" s="241"/>
      <c r="E514" s="241"/>
      <c r="F514" s="241"/>
      <c r="G514" s="241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165</v>
      </c>
      <c r="AH514" s="213"/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4" t="s">
        <v>212</v>
      </c>
      <c r="D515" s="223"/>
      <c r="E515" s="224"/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149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">
      <c r="A516" s="220"/>
      <c r="B516" s="221"/>
      <c r="C516" s="254" t="s">
        <v>178</v>
      </c>
      <c r="D516" s="223"/>
      <c r="E516" s="224"/>
      <c r="F516" s="222"/>
      <c r="G516" s="222"/>
      <c r="H516" s="222"/>
      <c r="I516" s="222"/>
      <c r="J516" s="222"/>
      <c r="K516" s="222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13"/>
      <c r="Z516" s="213"/>
      <c r="AA516" s="213"/>
      <c r="AB516" s="213"/>
      <c r="AC516" s="213"/>
      <c r="AD516" s="213"/>
      <c r="AE516" s="213"/>
      <c r="AF516" s="213"/>
      <c r="AG516" s="213" t="s">
        <v>149</v>
      </c>
      <c r="AH516" s="213">
        <v>0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">
      <c r="A517" s="220"/>
      <c r="B517" s="221"/>
      <c r="C517" s="254" t="s">
        <v>213</v>
      </c>
      <c r="D517" s="223"/>
      <c r="E517" s="224">
        <v>3.8639999999999999</v>
      </c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149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4" t="s">
        <v>214</v>
      </c>
      <c r="D518" s="223"/>
      <c r="E518" s="224">
        <v>1.218</v>
      </c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149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20"/>
      <c r="B519" s="221"/>
      <c r="C519" s="254" t="s">
        <v>215</v>
      </c>
      <c r="D519" s="223"/>
      <c r="E519" s="224">
        <v>0.77700000000000002</v>
      </c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149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">
      <c r="A520" s="220"/>
      <c r="B520" s="221"/>
      <c r="C520" s="254" t="s">
        <v>216</v>
      </c>
      <c r="D520" s="223"/>
      <c r="E520" s="224">
        <v>2.016</v>
      </c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3"/>
      <c r="Z520" s="213"/>
      <c r="AA520" s="213"/>
      <c r="AB520" s="213"/>
      <c r="AC520" s="213"/>
      <c r="AD520" s="213"/>
      <c r="AE520" s="213"/>
      <c r="AF520" s="213"/>
      <c r="AG520" s="213" t="s">
        <v>149</v>
      </c>
      <c r="AH520" s="213">
        <v>0</v>
      </c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4" t="s">
        <v>217</v>
      </c>
      <c r="D521" s="223"/>
      <c r="E521" s="224">
        <v>0.52500000000000002</v>
      </c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149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20"/>
      <c r="B522" s="221"/>
      <c r="C522" s="254" t="s">
        <v>218</v>
      </c>
      <c r="D522" s="223"/>
      <c r="E522" s="224">
        <v>1.26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149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">
      <c r="A523" s="220"/>
      <c r="B523" s="221"/>
      <c r="C523" s="254" t="s">
        <v>219</v>
      </c>
      <c r="D523" s="223"/>
      <c r="E523" s="224">
        <v>2.73</v>
      </c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3"/>
      <c r="Z523" s="213"/>
      <c r="AA523" s="213"/>
      <c r="AB523" s="213"/>
      <c r="AC523" s="213"/>
      <c r="AD523" s="213"/>
      <c r="AE523" s="213"/>
      <c r="AF523" s="213"/>
      <c r="AG523" s="213" t="s">
        <v>149</v>
      </c>
      <c r="AH523" s="213">
        <v>0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4" t="s">
        <v>220</v>
      </c>
      <c r="D524" s="223"/>
      <c r="E524" s="224">
        <v>3.1080000000000001</v>
      </c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149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20"/>
      <c r="B525" s="221"/>
      <c r="C525" s="254" t="s">
        <v>195</v>
      </c>
      <c r="D525" s="223"/>
      <c r="E525" s="224"/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149</v>
      </c>
      <c r="AH525" s="213">
        <v>0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">
      <c r="A526" s="220"/>
      <c r="B526" s="221"/>
      <c r="C526" s="254" t="s">
        <v>176</v>
      </c>
      <c r="D526" s="223"/>
      <c r="E526" s="224">
        <v>-1.4775</v>
      </c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3"/>
      <c r="Z526" s="213"/>
      <c r="AA526" s="213"/>
      <c r="AB526" s="213"/>
      <c r="AC526" s="213"/>
      <c r="AD526" s="213"/>
      <c r="AE526" s="213"/>
      <c r="AF526" s="213"/>
      <c r="AG526" s="213" t="s">
        <v>149</v>
      </c>
      <c r="AH526" s="213">
        <v>0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ht="22.5" outlineLevel="1" x14ac:dyDescent="0.2">
      <c r="A527" s="232">
        <v>94</v>
      </c>
      <c r="B527" s="233" t="s">
        <v>542</v>
      </c>
      <c r="C527" s="252" t="s">
        <v>543</v>
      </c>
      <c r="D527" s="234" t="s">
        <v>153</v>
      </c>
      <c r="E527" s="235">
        <v>14.0205</v>
      </c>
      <c r="F527" s="236"/>
      <c r="G527" s="237">
        <f>ROUND(E527*F527,2)</f>
        <v>0</v>
      </c>
      <c r="H527" s="236"/>
      <c r="I527" s="237">
        <f>ROUND(E527*H527,2)</f>
        <v>0</v>
      </c>
      <c r="J527" s="236"/>
      <c r="K527" s="237">
        <f>ROUND(E527*J527,2)</f>
        <v>0</v>
      </c>
      <c r="L527" s="237">
        <v>15</v>
      </c>
      <c r="M527" s="237">
        <f>G527*(1+L527/100)</f>
        <v>0</v>
      </c>
      <c r="N527" s="237">
        <v>5.2399999999999999E-3</v>
      </c>
      <c r="O527" s="237">
        <f>ROUND(E527*N527,2)</f>
        <v>7.0000000000000007E-2</v>
      </c>
      <c r="P527" s="237">
        <v>0</v>
      </c>
      <c r="Q527" s="237">
        <f>ROUND(E527*P527,2)</f>
        <v>0</v>
      </c>
      <c r="R527" s="237" t="s">
        <v>442</v>
      </c>
      <c r="S527" s="237" t="s">
        <v>143</v>
      </c>
      <c r="T527" s="238" t="s">
        <v>143</v>
      </c>
      <c r="U527" s="222">
        <v>0.95840000000000003</v>
      </c>
      <c r="V527" s="222">
        <f>ROUND(E527*U527,2)</f>
        <v>13.44</v>
      </c>
      <c r="W527" s="222"/>
      <c r="X527" s="222" t="s">
        <v>144</v>
      </c>
      <c r="Y527" s="213"/>
      <c r="Z527" s="213"/>
      <c r="AA527" s="213"/>
      <c r="AB527" s="213"/>
      <c r="AC527" s="213"/>
      <c r="AD527" s="213"/>
      <c r="AE527" s="213"/>
      <c r="AF527" s="213"/>
      <c r="AG527" s="213" t="s">
        <v>145</v>
      </c>
      <c r="AH527" s="213"/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20"/>
      <c r="B528" s="221"/>
      <c r="C528" s="254" t="s">
        <v>212</v>
      </c>
      <c r="D528" s="223"/>
      <c r="E528" s="224"/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3"/>
      <c r="Z528" s="213"/>
      <c r="AA528" s="213"/>
      <c r="AB528" s="213"/>
      <c r="AC528" s="213"/>
      <c r="AD528" s="213"/>
      <c r="AE528" s="213"/>
      <c r="AF528" s="213"/>
      <c r="AG528" s="213" t="s">
        <v>149</v>
      </c>
      <c r="AH528" s="213">
        <v>0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20"/>
      <c r="B529" s="221"/>
      <c r="C529" s="254" t="s">
        <v>178</v>
      </c>
      <c r="D529" s="223"/>
      <c r="E529" s="224"/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149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20"/>
      <c r="B530" s="221"/>
      <c r="C530" s="254" t="s">
        <v>213</v>
      </c>
      <c r="D530" s="223"/>
      <c r="E530" s="224">
        <v>3.8639999999999999</v>
      </c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149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">
      <c r="A531" s="220"/>
      <c r="B531" s="221"/>
      <c r="C531" s="254" t="s">
        <v>214</v>
      </c>
      <c r="D531" s="223"/>
      <c r="E531" s="224">
        <v>1.218</v>
      </c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149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20"/>
      <c r="B532" s="221"/>
      <c r="C532" s="254" t="s">
        <v>215</v>
      </c>
      <c r="D532" s="223"/>
      <c r="E532" s="224">
        <v>0.77700000000000002</v>
      </c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149</v>
      </c>
      <c r="AH532" s="213">
        <v>0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4" t="s">
        <v>216</v>
      </c>
      <c r="D533" s="223"/>
      <c r="E533" s="224">
        <v>2.016</v>
      </c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149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4" t="s">
        <v>217</v>
      </c>
      <c r="D534" s="223"/>
      <c r="E534" s="224">
        <v>0.52500000000000002</v>
      </c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149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20"/>
      <c r="B535" s="221"/>
      <c r="C535" s="254" t="s">
        <v>218</v>
      </c>
      <c r="D535" s="223"/>
      <c r="E535" s="224">
        <v>1.26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3"/>
      <c r="Z535" s="213"/>
      <c r="AA535" s="213"/>
      <c r="AB535" s="213"/>
      <c r="AC535" s="213"/>
      <c r="AD535" s="213"/>
      <c r="AE535" s="213"/>
      <c r="AF535" s="213"/>
      <c r="AG535" s="213" t="s">
        <v>149</v>
      </c>
      <c r="AH535" s="213">
        <v>0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">
      <c r="A536" s="220"/>
      <c r="B536" s="221"/>
      <c r="C536" s="254" t="s">
        <v>219</v>
      </c>
      <c r="D536" s="223"/>
      <c r="E536" s="224">
        <v>2.73</v>
      </c>
      <c r="F536" s="222"/>
      <c r="G536" s="222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3"/>
      <c r="Z536" s="213"/>
      <c r="AA536" s="213"/>
      <c r="AB536" s="213"/>
      <c r="AC536" s="213"/>
      <c r="AD536" s="213"/>
      <c r="AE536" s="213"/>
      <c r="AF536" s="213"/>
      <c r="AG536" s="213" t="s">
        <v>149</v>
      </c>
      <c r="AH536" s="213">
        <v>0</v>
      </c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">
      <c r="A537" s="220"/>
      <c r="B537" s="221"/>
      <c r="C537" s="254" t="s">
        <v>220</v>
      </c>
      <c r="D537" s="223"/>
      <c r="E537" s="224">
        <v>3.1080000000000001</v>
      </c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149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20"/>
      <c r="B538" s="221"/>
      <c r="C538" s="254" t="s">
        <v>195</v>
      </c>
      <c r="D538" s="223"/>
      <c r="E538" s="224"/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149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">
      <c r="A539" s="220"/>
      <c r="B539" s="221"/>
      <c r="C539" s="254" t="s">
        <v>176</v>
      </c>
      <c r="D539" s="223"/>
      <c r="E539" s="224">
        <v>-1.4775</v>
      </c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3"/>
      <c r="Z539" s="213"/>
      <c r="AA539" s="213"/>
      <c r="AB539" s="213"/>
      <c r="AC539" s="213"/>
      <c r="AD539" s="213"/>
      <c r="AE539" s="213"/>
      <c r="AF539" s="213"/>
      <c r="AG539" s="213" t="s">
        <v>149</v>
      </c>
      <c r="AH539" s="213">
        <v>0</v>
      </c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ht="22.5" outlineLevel="1" x14ac:dyDescent="0.2">
      <c r="A540" s="232">
        <v>95</v>
      </c>
      <c r="B540" s="233" t="s">
        <v>544</v>
      </c>
      <c r="C540" s="252" t="s">
        <v>545</v>
      </c>
      <c r="D540" s="234" t="s">
        <v>153</v>
      </c>
      <c r="E540" s="235">
        <v>14.0205</v>
      </c>
      <c r="F540" s="236"/>
      <c r="G540" s="237">
        <f>ROUND(E540*F540,2)</f>
        <v>0</v>
      </c>
      <c r="H540" s="236"/>
      <c r="I540" s="237">
        <f>ROUND(E540*H540,2)</f>
        <v>0</v>
      </c>
      <c r="J540" s="236"/>
      <c r="K540" s="237">
        <f>ROUND(E540*J540,2)</f>
        <v>0</v>
      </c>
      <c r="L540" s="237">
        <v>15</v>
      </c>
      <c r="M540" s="237">
        <f>G540*(1+L540/100)</f>
        <v>0</v>
      </c>
      <c r="N540" s="237">
        <v>8.9999999999999998E-4</v>
      </c>
      <c r="O540" s="237">
        <f>ROUND(E540*N540,2)</f>
        <v>0.01</v>
      </c>
      <c r="P540" s="237">
        <v>0</v>
      </c>
      <c r="Q540" s="237">
        <f>ROUND(E540*P540,2)</f>
        <v>0</v>
      </c>
      <c r="R540" s="237" t="s">
        <v>442</v>
      </c>
      <c r="S540" s="237" t="s">
        <v>143</v>
      </c>
      <c r="T540" s="238" t="s">
        <v>143</v>
      </c>
      <c r="U540" s="222">
        <v>0</v>
      </c>
      <c r="V540" s="222">
        <f>ROUND(E540*U540,2)</f>
        <v>0</v>
      </c>
      <c r="W540" s="222"/>
      <c r="X540" s="222" t="s">
        <v>144</v>
      </c>
      <c r="Y540" s="213"/>
      <c r="Z540" s="213"/>
      <c r="AA540" s="213"/>
      <c r="AB540" s="213"/>
      <c r="AC540" s="213"/>
      <c r="AD540" s="213"/>
      <c r="AE540" s="213"/>
      <c r="AF540" s="213"/>
      <c r="AG540" s="213" t="s">
        <v>145</v>
      </c>
      <c r="AH540" s="213"/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">
      <c r="A541" s="220"/>
      <c r="B541" s="221"/>
      <c r="C541" s="254" t="s">
        <v>212</v>
      </c>
      <c r="D541" s="223"/>
      <c r="E541" s="224"/>
      <c r="F541" s="222"/>
      <c r="G541" s="222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3"/>
      <c r="Z541" s="213"/>
      <c r="AA541" s="213"/>
      <c r="AB541" s="213"/>
      <c r="AC541" s="213"/>
      <c r="AD541" s="213"/>
      <c r="AE541" s="213"/>
      <c r="AF541" s="213"/>
      <c r="AG541" s="213" t="s">
        <v>149</v>
      </c>
      <c r="AH541" s="213">
        <v>0</v>
      </c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20"/>
      <c r="B542" s="221"/>
      <c r="C542" s="254" t="s">
        <v>178</v>
      </c>
      <c r="D542" s="223"/>
      <c r="E542" s="224"/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149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4" t="s">
        <v>213</v>
      </c>
      <c r="D543" s="223"/>
      <c r="E543" s="224">
        <v>3.8639999999999999</v>
      </c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149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20"/>
      <c r="B544" s="221"/>
      <c r="C544" s="254" t="s">
        <v>214</v>
      </c>
      <c r="D544" s="223"/>
      <c r="E544" s="224">
        <v>1.218</v>
      </c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149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4" t="s">
        <v>215</v>
      </c>
      <c r="D545" s="223"/>
      <c r="E545" s="224">
        <v>0.77700000000000002</v>
      </c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149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4" t="s">
        <v>216</v>
      </c>
      <c r="D546" s="223"/>
      <c r="E546" s="224">
        <v>2.016</v>
      </c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149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20"/>
      <c r="B547" s="221"/>
      <c r="C547" s="254" t="s">
        <v>217</v>
      </c>
      <c r="D547" s="223"/>
      <c r="E547" s="224">
        <v>0.52500000000000002</v>
      </c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149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20"/>
      <c r="B548" s="221"/>
      <c r="C548" s="254" t="s">
        <v>218</v>
      </c>
      <c r="D548" s="223"/>
      <c r="E548" s="224">
        <v>1.26</v>
      </c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3"/>
      <c r="Z548" s="213"/>
      <c r="AA548" s="213"/>
      <c r="AB548" s="213"/>
      <c r="AC548" s="213"/>
      <c r="AD548" s="213"/>
      <c r="AE548" s="213"/>
      <c r="AF548" s="213"/>
      <c r="AG548" s="213" t="s">
        <v>149</v>
      </c>
      <c r="AH548" s="213">
        <v>0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">
      <c r="A549" s="220"/>
      <c r="B549" s="221"/>
      <c r="C549" s="254" t="s">
        <v>219</v>
      </c>
      <c r="D549" s="223"/>
      <c r="E549" s="224">
        <v>2.73</v>
      </c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149</v>
      </c>
      <c r="AH549" s="213">
        <v>0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">
      <c r="A550" s="220"/>
      <c r="B550" s="221"/>
      <c r="C550" s="254" t="s">
        <v>220</v>
      </c>
      <c r="D550" s="223"/>
      <c r="E550" s="224">
        <v>3.1080000000000001</v>
      </c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149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outlineLevel="1" x14ac:dyDescent="0.2">
      <c r="A551" s="220"/>
      <c r="B551" s="221"/>
      <c r="C551" s="254" t="s">
        <v>195</v>
      </c>
      <c r="D551" s="223"/>
      <c r="E551" s="224"/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149</v>
      </c>
      <c r="AH551" s="213">
        <v>0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4" t="s">
        <v>176</v>
      </c>
      <c r="D552" s="223"/>
      <c r="E552" s="224">
        <v>-1.4775</v>
      </c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149</v>
      </c>
      <c r="AH552" s="213">
        <v>0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43">
        <v>96</v>
      </c>
      <c r="B553" s="244" t="s">
        <v>546</v>
      </c>
      <c r="C553" s="257" t="s">
        <v>547</v>
      </c>
      <c r="D553" s="245" t="s">
        <v>0</v>
      </c>
      <c r="E553" s="246">
        <v>190.32830000000001</v>
      </c>
      <c r="F553" s="247"/>
      <c r="G553" s="248">
        <f>ROUND(E553*F553,2)</f>
        <v>0</v>
      </c>
      <c r="H553" s="247"/>
      <c r="I553" s="248">
        <f>ROUND(E553*H553,2)</f>
        <v>0</v>
      </c>
      <c r="J553" s="247"/>
      <c r="K553" s="248">
        <f>ROUND(E553*J553,2)</f>
        <v>0</v>
      </c>
      <c r="L553" s="248">
        <v>15</v>
      </c>
      <c r="M553" s="248">
        <f>G553*(1+L553/100)</f>
        <v>0</v>
      </c>
      <c r="N553" s="248">
        <v>0</v>
      </c>
      <c r="O553" s="248">
        <f>ROUND(E553*N553,2)</f>
        <v>0</v>
      </c>
      <c r="P553" s="248">
        <v>0</v>
      </c>
      <c r="Q553" s="248">
        <f>ROUND(E553*P553,2)</f>
        <v>0</v>
      </c>
      <c r="R553" s="248" t="s">
        <v>442</v>
      </c>
      <c r="S553" s="248" t="s">
        <v>143</v>
      </c>
      <c r="T553" s="249" t="s">
        <v>143</v>
      </c>
      <c r="U553" s="222">
        <v>0</v>
      </c>
      <c r="V553" s="222">
        <f>ROUND(E553*U553,2)</f>
        <v>0</v>
      </c>
      <c r="W553" s="222"/>
      <c r="X553" s="222" t="s">
        <v>144</v>
      </c>
      <c r="Y553" s="213"/>
      <c r="Z553" s="213"/>
      <c r="AA553" s="213"/>
      <c r="AB553" s="213"/>
      <c r="AC553" s="213"/>
      <c r="AD553" s="213"/>
      <c r="AE553" s="213"/>
      <c r="AF553" s="213"/>
      <c r="AG553" s="213" t="s">
        <v>145</v>
      </c>
      <c r="AH553" s="213"/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ht="22.5" outlineLevel="1" x14ac:dyDescent="0.2">
      <c r="A554" s="232">
        <v>97</v>
      </c>
      <c r="B554" s="233" t="s">
        <v>548</v>
      </c>
      <c r="C554" s="252" t="s">
        <v>549</v>
      </c>
      <c r="D554" s="234" t="s">
        <v>153</v>
      </c>
      <c r="E554" s="235">
        <v>15.5703</v>
      </c>
      <c r="F554" s="236"/>
      <c r="G554" s="237">
        <f>ROUND(E554*F554,2)</f>
        <v>0</v>
      </c>
      <c r="H554" s="236"/>
      <c r="I554" s="237">
        <f>ROUND(E554*H554,2)</f>
        <v>0</v>
      </c>
      <c r="J554" s="236"/>
      <c r="K554" s="237">
        <f>ROUND(E554*J554,2)</f>
        <v>0</v>
      </c>
      <c r="L554" s="237">
        <v>15</v>
      </c>
      <c r="M554" s="237">
        <f>G554*(1+L554/100)</f>
        <v>0</v>
      </c>
      <c r="N554" s="237">
        <v>1.8499999999999999E-2</v>
      </c>
      <c r="O554" s="237">
        <f>ROUND(E554*N554,2)</f>
        <v>0.28999999999999998</v>
      </c>
      <c r="P554" s="237">
        <v>0</v>
      </c>
      <c r="Q554" s="237">
        <f>ROUND(E554*P554,2)</f>
        <v>0</v>
      </c>
      <c r="R554" s="237" t="s">
        <v>370</v>
      </c>
      <c r="S554" s="237" t="s">
        <v>143</v>
      </c>
      <c r="T554" s="238" t="s">
        <v>143</v>
      </c>
      <c r="U554" s="222">
        <v>0</v>
      </c>
      <c r="V554" s="222">
        <f>ROUND(E554*U554,2)</f>
        <v>0</v>
      </c>
      <c r="W554" s="222"/>
      <c r="X554" s="222" t="s">
        <v>371</v>
      </c>
      <c r="Y554" s="213"/>
      <c r="Z554" s="213"/>
      <c r="AA554" s="213"/>
      <c r="AB554" s="213"/>
      <c r="AC554" s="213"/>
      <c r="AD554" s="213"/>
      <c r="AE554" s="213"/>
      <c r="AF554" s="213"/>
      <c r="AG554" s="213" t="s">
        <v>372</v>
      </c>
      <c r="AH554" s="213"/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">
      <c r="A555" s="220"/>
      <c r="B555" s="221"/>
      <c r="C555" s="254" t="s">
        <v>178</v>
      </c>
      <c r="D555" s="223"/>
      <c r="E555" s="224"/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149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">
      <c r="A556" s="220"/>
      <c r="B556" s="221"/>
      <c r="C556" s="254" t="s">
        <v>550</v>
      </c>
      <c r="D556" s="223"/>
      <c r="E556" s="224">
        <v>4.2504</v>
      </c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149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">
      <c r="A557" s="220"/>
      <c r="B557" s="221"/>
      <c r="C557" s="254" t="s">
        <v>551</v>
      </c>
      <c r="D557" s="223"/>
      <c r="E557" s="224">
        <v>1.3398000000000001</v>
      </c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149</v>
      </c>
      <c r="AH557" s="213">
        <v>0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">
      <c r="A558" s="220"/>
      <c r="B558" s="221"/>
      <c r="C558" s="254" t="s">
        <v>552</v>
      </c>
      <c r="D558" s="223"/>
      <c r="E558" s="224">
        <v>0.85470000000000002</v>
      </c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149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">
      <c r="A559" s="220"/>
      <c r="B559" s="221"/>
      <c r="C559" s="254" t="s">
        <v>553</v>
      </c>
      <c r="D559" s="223"/>
      <c r="E559" s="224">
        <v>2.2176</v>
      </c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3"/>
      <c r="Z559" s="213"/>
      <c r="AA559" s="213"/>
      <c r="AB559" s="213"/>
      <c r="AC559" s="213"/>
      <c r="AD559" s="213"/>
      <c r="AE559" s="213"/>
      <c r="AF559" s="213"/>
      <c r="AG559" s="213" t="s">
        <v>149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4" t="s">
        <v>554</v>
      </c>
      <c r="D560" s="223"/>
      <c r="E560" s="224">
        <v>0.57750000000000001</v>
      </c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149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20"/>
      <c r="B561" s="221"/>
      <c r="C561" s="254" t="s">
        <v>555</v>
      </c>
      <c r="D561" s="223"/>
      <c r="E561" s="224">
        <v>1.3859999999999999</v>
      </c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149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20"/>
      <c r="B562" s="221"/>
      <c r="C562" s="254" t="s">
        <v>556</v>
      </c>
      <c r="D562" s="223"/>
      <c r="E562" s="224">
        <v>3.0030000000000001</v>
      </c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149</v>
      </c>
      <c r="AH562" s="213">
        <v>0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20"/>
      <c r="B563" s="221"/>
      <c r="C563" s="254" t="s">
        <v>557</v>
      </c>
      <c r="D563" s="223"/>
      <c r="E563" s="224">
        <v>3.4188000000000001</v>
      </c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149</v>
      </c>
      <c r="AH563" s="213">
        <v>0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4" t="s">
        <v>195</v>
      </c>
      <c r="D564" s="223"/>
      <c r="E564" s="224"/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149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">
      <c r="A565" s="220"/>
      <c r="B565" s="221"/>
      <c r="C565" s="254" t="s">
        <v>176</v>
      </c>
      <c r="D565" s="223"/>
      <c r="E565" s="224">
        <v>-1.4775</v>
      </c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149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x14ac:dyDescent="0.2">
      <c r="A566" s="226" t="s">
        <v>137</v>
      </c>
      <c r="B566" s="227" t="s">
        <v>92</v>
      </c>
      <c r="C566" s="251" t="s">
        <v>93</v>
      </c>
      <c r="D566" s="228"/>
      <c r="E566" s="229"/>
      <c r="F566" s="230"/>
      <c r="G566" s="230">
        <f>SUMIF(AG567:AG574,"&lt;&gt;NOR",G567:G574)</f>
        <v>0</v>
      </c>
      <c r="H566" s="230"/>
      <c r="I566" s="230">
        <f>SUM(I567:I574)</f>
        <v>0</v>
      </c>
      <c r="J566" s="230"/>
      <c r="K566" s="230">
        <f>SUM(K567:K574)</f>
        <v>0</v>
      </c>
      <c r="L566" s="230"/>
      <c r="M566" s="230">
        <f>SUM(M567:M574)</f>
        <v>0</v>
      </c>
      <c r="N566" s="230"/>
      <c r="O566" s="230">
        <f>SUM(O567:O574)</f>
        <v>0.01</v>
      </c>
      <c r="P566" s="230"/>
      <c r="Q566" s="230">
        <f>SUM(Q567:Q574)</f>
        <v>0</v>
      </c>
      <c r="R566" s="230"/>
      <c r="S566" s="230"/>
      <c r="T566" s="231"/>
      <c r="U566" s="225"/>
      <c r="V566" s="225">
        <f>SUM(V567:V574)</f>
        <v>12.75</v>
      </c>
      <c r="W566" s="225"/>
      <c r="X566" s="225"/>
      <c r="AG566" t="s">
        <v>138</v>
      </c>
    </row>
    <row r="567" spans="1:60" outlineLevel="1" x14ac:dyDescent="0.2">
      <c r="A567" s="232">
        <v>98</v>
      </c>
      <c r="B567" s="233" t="s">
        <v>558</v>
      </c>
      <c r="C567" s="252" t="s">
        <v>559</v>
      </c>
      <c r="D567" s="234" t="s">
        <v>153</v>
      </c>
      <c r="E567" s="235">
        <v>24.1</v>
      </c>
      <c r="F567" s="236"/>
      <c r="G567" s="237">
        <f>ROUND(E567*F567,2)</f>
        <v>0</v>
      </c>
      <c r="H567" s="236"/>
      <c r="I567" s="237">
        <f>ROUND(E567*H567,2)</f>
        <v>0</v>
      </c>
      <c r="J567" s="236"/>
      <c r="K567" s="237">
        <f>ROUND(E567*J567,2)</f>
        <v>0</v>
      </c>
      <c r="L567" s="237">
        <v>15</v>
      </c>
      <c r="M567" s="237">
        <f>G567*(1+L567/100)</f>
        <v>0</v>
      </c>
      <c r="N567" s="237">
        <v>3.4000000000000002E-4</v>
      </c>
      <c r="O567" s="237">
        <f>ROUND(E567*N567,2)</f>
        <v>0.01</v>
      </c>
      <c r="P567" s="237">
        <v>0</v>
      </c>
      <c r="Q567" s="237">
        <f>ROUND(E567*P567,2)</f>
        <v>0</v>
      </c>
      <c r="R567" s="237" t="s">
        <v>560</v>
      </c>
      <c r="S567" s="237" t="s">
        <v>143</v>
      </c>
      <c r="T567" s="238" t="s">
        <v>143</v>
      </c>
      <c r="U567" s="222">
        <v>0.52900000000000003</v>
      </c>
      <c r="V567" s="222">
        <f>ROUND(E567*U567,2)</f>
        <v>12.75</v>
      </c>
      <c r="W567" s="222"/>
      <c r="X567" s="222" t="s">
        <v>144</v>
      </c>
      <c r="Y567" s="213"/>
      <c r="Z567" s="213"/>
      <c r="AA567" s="213"/>
      <c r="AB567" s="213"/>
      <c r="AC567" s="213"/>
      <c r="AD567" s="213"/>
      <c r="AE567" s="213"/>
      <c r="AF567" s="213"/>
      <c r="AG567" s="213" t="s">
        <v>145</v>
      </c>
      <c r="AH567" s="213"/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ht="22.5" outlineLevel="1" x14ac:dyDescent="0.2">
      <c r="A568" s="220"/>
      <c r="B568" s="221"/>
      <c r="C568" s="253" t="s">
        <v>561</v>
      </c>
      <c r="D568" s="239"/>
      <c r="E568" s="239"/>
      <c r="F568" s="239"/>
      <c r="G568" s="239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147</v>
      </c>
      <c r="AH568" s="213"/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40" t="str">
        <f>C568</f>
        <v>dveří vícevýplňových (profilovaných) a žaluziových nebo oken dvoudílných tříkřídlových a vícekřídlových a oken třídílných a vícedílných nebo vestavěného nábytku</v>
      </c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6" t="s">
        <v>562</v>
      </c>
      <c r="D569" s="242"/>
      <c r="E569" s="242"/>
      <c r="F569" s="242"/>
      <c r="G569" s="24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165</v>
      </c>
      <c r="AH569" s="213"/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20"/>
      <c r="B570" s="221"/>
      <c r="C570" s="254" t="s">
        <v>490</v>
      </c>
      <c r="D570" s="223"/>
      <c r="E570" s="224"/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3"/>
      <c r="Z570" s="213"/>
      <c r="AA570" s="213"/>
      <c r="AB570" s="213"/>
      <c r="AC570" s="213"/>
      <c r="AD570" s="213"/>
      <c r="AE570" s="213"/>
      <c r="AF570" s="213"/>
      <c r="AG570" s="213" t="s">
        <v>149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4" t="s">
        <v>171</v>
      </c>
      <c r="D571" s="223"/>
      <c r="E571" s="224"/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149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4" t="s">
        <v>491</v>
      </c>
      <c r="D572" s="223"/>
      <c r="E572" s="224">
        <v>3.9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149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20"/>
      <c r="B573" s="221"/>
      <c r="C573" s="254" t="s">
        <v>156</v>
      </c>
      <c r="D573" s="223"/>
      <c r="E573" s="224"/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3"/>
      <c r="Z573" s="213"/>
      <c r="AA573" s="213"/>
      <c r="AB573" s="213"/>
      <c r="AC573" s="213"/>
      <c r="AD573" s="213"/>
      <c r="AE573" s="213"/>
      <c r="AF573" s="213"/>
      <c r="AG573" s="213" t="s">
        <v>149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20"/>
      <c r="B574" s="221"/>
      <c r="C574" s="254" t="s">
        <v>492</v>
      </c>
      <c r="D574" s="223"/>
      <c r="E574" s="224">
        <v>20.2</v>
      </c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149</v>
      </c>
      <c r="AH574" s="213">
        <v>0</v>
      </c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x14ac:dyDescent="0.2">
      <c r="A575" s="226" t="s">
        <v>137</v>
      </c>
      <c r="B575" s="227" t="s">
        <v>94</v>
      </c>
      <c r="C575" s="251" t="s">
        <v>95</v>
      </c>
      <c r="D575" s="228"/>
      <c r="E575" s="229"/>
      <c r="F575" s="230"/>
      <c r="G575" s="230">
        <f>SUMIF(AG576:AG732,"&lt;&gt;NOR",G576:G732)</f>
        <v>0</v>
      </c>
      <c r="H575" s="230"/>
      <c r="I575" s="230">
        <f>SUM(I576:I732)</f>
        <v>0</v>
      </c>
      <c r="J575" s="230"/>
      <c r="K575" s="230">
        <f>SUM(K576:K732)</f>
        <v>0</v>
      </c>
      <c r="L575" s="230"/>
      <c r="M575" s="230">
        <f>SUM(M576:M732)</f>
        <v>0</v>
      </c>
      <c r="N575" s="230"/>
      <c r="O575" s="230">
        <f>SUM(O576:O732)</f>
        <v>0.03</v>
      </c>
      <c r="P575" s="230"/>
      <c r="Q575" s="230">
        <f>SUM(Q576:Q732)</f>
        <v>0</v>
      </c>
      <c r="R575" s="230"/>
      <c r="S575" s="230"/>
      <c r="T575" s="231"/>
      <c r="U575" s="225"/>
      <c r="V575" s="225">
        <f>SUM(V576:V732)</f>
        <v>27.47</v>
      </c>
      <c r="W575" s="225"/>
      <c r="X575" s="225"/>
      <c r="AG575" t="s">
        <v>138</v>
      </c>
    </row>
    <row r="576" spans="1:60" outlineLevel="1" x14ac:dyDescent="0.2">
      <c r="A576" s="232">
        <v>99</v>
      </c>
      <c r="B576" s="233" t="s">
        <v>563</v>
      </c>
      <c r="C576" s="252" t="s">
        <v>564</v>
      </c>
      <c r="D576" s="234" t="s">
        <v>153</v>
      </c>
      <c r="E576" s="235">
        <v>129.6155</v>
      </c>
      <c r="F576" s="236"/>
      <c r="G576" s="237">
        <f>ROUND(E576*F576,2)</f>
        <v>0</v>
      </c>
      <c r="H576" s="236"/>
      <c r="I576" s="237">
        <f>ROUND(E576*H576,2)</f>
        <v>0</v>
      </c>
      <c r="J576" s="236"/>
      <c r="K576" s="237">
        <f>ROUND(E576*J576,2)</f>
        <v>0</v>
      </c>
      <c r="L576" s="237">
        <v>15</v>
      </c>
      <c r="M576" s="237">
        <f>G576*(1+L576/100)</f>
        <v>0</v>
      </c>
      <c r="N576" s="237">
        <v>0</v>
      </c>
      <c r="O576" s="237">
        <f>ROUND(E576*N576,2)</f>
        <v>0</v>
      </c>
      <c r="P576" s="237">
        <v>0</v>
      </c>
      <c r="Q576" s="237">
        <f>ROUND(E576*P576,2)</f>
        <v>0</v>
      </c>
      <c r="R576" s="237" t="s">
        <v>565</v>
      </c>
      <c r="S576" s="237" t="s">
        <v>143</v>
      </c>
      <c r="T576" s="238" t="s">
        <v>143</v>
      </c>
      <c r="U576" s="222">
        <v>6.9709999999999994E-2</v>
      </c>
      <c r="V576" s="222">
        <f>ROUND(E576*U576,2)</f>
        <v>9.0399999999999991</v>
      </c>
      <c r="W576" s="222"/>
      <c r="X576" s="222" t="s">
        <v>144</v>
      </c>
      <c r="Y576" s="213"/>
      <c r="Z576" s="213"/>
      <c r="AA576" s="213"/>
      <c r="AB576" s="213"/>
      <c r="AC576" s="213"/>
      <c r="AD576" s="213"/>
      <c r="AE576" s="213"/>
      <c r="AF576" s="213"/>
      <c r="AG576" s="213" t="s">
        <v>145</v>
      </c>
      <c r="AH576" s="213"/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20"/>
      <c r="B577" s="221"/>
      <c r="C577" s="254" t="s">
        <v>170</v>
      </c>
      <c r="D577" s="223"/>
      <c r="E577" s="224"/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149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4" t="s">
        <v>171</v>
      </c>
      <c r="D578" s="223"/>
      <c r="E578" s="224"/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149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1" x14ac:dyDescent="0.2">
      <c r="A579" s="220"/>
      <c r="B579" s="221"/>
      <c r="C579" s="254" t="s">
        <v>172</v>
      </c>
      <c r="D579" s="223"/>
      <c r="E579" s="224">
        <v>8.2799999999999994</v>
      </c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3"/>
      <c r="Z579" s="213"/>
      <c r="AA579" s="213"/>
      <c r="AB579" s="213"/>
      <c r="AC579" s="213"/>
      <c r="AD579" s="213"/>
      <c r="AE579" s="213"/>
      <c r="AF579" s="213"/>
      <c r="AG579" s="213" t="s">
        <v>149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4" t="s">
        <v>173</v>
      </c>
      <c r="D580" s="223"/>
      <c r="E580" s="224">
        <v>16.920000000000002</v>
      </c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149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20"/>
      <c r="B581" s="221"/>
      <c r="C581" s="254" t="s">
        <v>174</v>
      </c>
      <c r="D581" s="223"/>
      <c r="E581" s="224"/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149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20"/>
      <c r="B582" s="221"/>
      <c r="C582" s="254" t="s">
        <v>175</v>
      </c>
      <c r="D582" s="223"/>
      <c r="E582" s="224">
        <v>-1.6745000000000001</v>
      </c>
      <c r="F582" s="222"/>
      <c r="G582" s="222"/>
      <c r="H582" s="222"/>
      <c r="I582" s="222"/>
      <c r="J582" s="222"/>
      <c r="K582" s="222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13"/>
      <c r="Z582" s="213"/>
      <c r="AA582" s="213"/>
      <c r="AB582" s="213"/>
      <c r="AC582" s="213"/>
      <c r="AD582" s="213"/>
      <c r="AE582" s="213"/>
      <c r="AF582" s="213"/>
      <c r="AG582" s="213" t="s">
        <v>149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4" t="s">
        <v>176</v>
      </c>
      <c r="D583" s="223"/>
      <c r="E583" s="224">
        <v>-1.4775</v>
      </c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149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20"/>
      <c r="B584" s="221"/>
      <c r="C584" s="254" t="s">
        <v>177</v>
      </c>
      <c r="D584" s="223"/>
      <c r="E584" s="224">
        <v>-1.7729999999999999</v>
      </c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3"/>
      <c r="Z584" s="213"/>
      <c r="AA584" s="213"/>
      <c r="AB584" s="213"/>
      <c r="AC584" s="213"/>
      <c r="AD584" s="213"/>
      <c r="AE584" s="213"/>
      <c r="AF584" s="213"/>
      <c r="AG584" s="213" t="s">
        <v>149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">
      <c r="A585" s="220"/>
      <c r="B585" s="221"/>
      <c r="C585" s="254" t="s">
        <v>178</v>
      </c>
      <c r="D585" s="223"/>
      <c r="E585" s="224"/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149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20"/>
      <c r="B586" s="221"/>
      <c r="C586" s="254" t="s">
        <v>179</v>
      </c>
      <c r="D586" s="223"/>
      <c r="E586" s="224">
        <v>1.84</v>
      </c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149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4" t="s">
        <v>180</v>
      </c>
      <c r="D587" s="223"/>
      <c r="E587" s="224">
        <v>0.57999999999999996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149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20"/>
      <c r="B588" s="221"/>
      <c r="C588" s="254" t="s">
        <v>181</v>
      </c>
      <c r="D588" s="223"/>
      <c r="E588" s="224">
        <v>0.37</v>
      </c>
      <c r="F588" s="222"/>
      <c r="G588" s="222"/>
      <c r="H588" s="222"/>
      <c r="I588" s="222"/>
      <c r="J588" s="222"/>
      <c r="K588" s="222"/>
      <c r="L588" s="222"/>
      <c r="M588" s="222"/>
      <c r="N588" s="222"/>
      <c r="O588" s="222"/>
      <c r="P588" s="222"/>
      <c r="Q588" s="222"/>
      <c r="R588" s="222"/>
      <c r="S588" s="222"/>
      <c r="T588" s="222"/>
      <c r="U588" s="222"/>
      <c r="V588" s="222"/>
      <c r="W588" s="222"/>
      <c r="X588" s="222"/>
      <c r="Y588" s="213"/>
      <c r="Z588" s="213"/>
      <c r="AA588" s="213"/>
      <c r="AB588" s="213"/>
      <c r="AC588" s="213"/>
      <c r="AD588" s="213"/>
      <c r="AE588" s="213"/>
      <c r="AF588" s="213"/>
      <c r="AG588" s="213" t="s">
        <v>149</v>
      </c>
      <c r="AH588" s="213">
        <v>0</v>
      </c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20"/>
      <c r="B589" s="221"/>
      <c r="C589" s="254" t="s">
        <v>182</v>
      </c>
      <c r="D589" s="223"/>
      <c r="E589" s="224">
        <v>0.96</v>
      </c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149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20"/>
      <c r="B590" s="221"/>
      <c r="C590" s="254" t="s">
        <v>183</v>
      </c>
      <c r="D590" s="223"/>
      <c r="E590" s="224">
        <v>0.25</v>
      </c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3"/>
      <c r="Z590" s="213"/>
      <c r="AA590" s="213"/>
      <c r="AB590" s="213"/>
      <c r="AC590" s="213"/>
      <c r="AD590" s="213"/>
      <c r="AE590" s="213"/>
      <c r="AF590" s="213"/>
      <c r="AG590" s="213" t="s">
        <v>149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20"/>
      <c r="B591" s="221"/>
      <c r="C591" s="254" t="s">
        <v>184</v>
      </c>
      <c r="D591" s="223"/>
      <c r="E591" s="224">
        <v>0.6</v>
      </c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3"/>
      <c r="Z591" s="213"/>
      <c r="AA591" s="213"/>
      <c r="AB591" s="213"/>
      <c r="AC591" s="213"/>
      <c r="AD591" s="213"/>
      <c r="AE591" s="213"/>
      <c r="AF591" s="213"/>
      <c r="AG591" s="213" t="s">
        <v>149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 x14ac:dyDescent="0.2">
      <c r="A592" s="220"/>
      <c r="B592" s="221"/>
      <c r="C592" s="254" t="s">
        <v>185</v>
      </c>
      <c r="D592" s="223"/>
      <c r="E592" s="224">
        <v>1.3</v>
      </c>
      <c r="F592" s="222"/>
      <c r="G592" s="222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3"/>
      <c r="Z592" s="213"/>
      <c r="AA592" s="213"/>
      <c r="AB592" s="213"/>
      <c r="AC592" s="213"/>
      <c r="AD592" s="213"/>
      <c r="AE592" s="213"/>
      <c r="AF592" s="213"/>
      <c r="AG592" s="213" t="s">
        <v>149</v>
      </c>
      <c r="AH592" s="213">
        <v>0</v>
      </c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">
      <c r="A593" s="220"/>
      <c r="B593" s="221"/>
      <c r="C593" s="254" t="s">
        <v>186</v>
      </c>
      <c r="D593" s="223"/>
      <c r="E593" s="224">
        <v>1.48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3"/>
      <c r="Z593" s="213"/>
      <c r="AA593" s="213"/>
      <c r="AB593" s="213"/>
      <c r="AC593" s="213"/>
      <c r="AD593" s="213"/>
      <c r="AE593" s="213"/>
      <c r="AF593" s="213"/>
      <c r="AG593" s="213" t="s">
        <v>149</v>
      </c>
      <c r="AH593" s="213">
        <v>0</v>
      </c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">
      <c r="A594" s="220"/>
      <c r="B594" s="221"/>
      <c r="C594" s="254" t="s">
        <v>187</v>
      </c>
      <c r="D594" s="223"/>
      <c r="E594" s="224"/>
      <c r="F594" s="222"/>
      <c r="G594" s="222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3"/>
      <c r="Z594" s="213"/>
      <c r="AA594" s="213"/>
      <c r="AB594" s="213"/>
      <c r="AC594" s="213"/>
      <c r="AD594" s="213"/>
      <c r="AE594" s="213"/>
      <c r="AF594" s="213"/>
      <c r="AG594" s="213" t="s">
        <v>149</v>
      </c>
      <c r="AH594" s="213">
        <v>0</v>
      </c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20"/>
      <c r="B595" s="221"/>
      <c r="C595" s="254" t="s">
        <v>156</v>
      </c>
      <c r="D595" s="223"/>
      <c r="E595" s="224"/>
      <c r="F595" s="222"/>
      <c r="G595" s="222"/>
      <c r="H595" s="222"/>
      <c r="I595" s="222"/>
      <c r="J595" s="222"/>
      <c r="K595" s="222"/>
      <c r="L595" s="222"/>
      <c r="M595" s="222"/>
      <c r="N595" s="222"/>
      <c r="O595" s="222"/>
      <c r="P595" s="222"/>
      <c r="Q595" s="222"/>
      <c r="R595" s="222"/>
      <c r="S595" s="222"/>
      <c r="T595" s="222"/>
      <c r="U595" s="222"/>
      <c r="V595" s="222"/>
      <c r="W595" s="222"/>
      <c r="X595" s="222"/>
      <c r="Y595" s="213"/>
      <c r="Z595" s="213"/>
      <c r="AA595" s="213"/>
      <c r="AB595" s="213"/>
      <c r="AC595" s="213"/>
      <c r="AD595" s="213"/>
      <c r="AE595" s="213"/>
      <c r="AF595" s="213"/>
      <c r="AG595" s="213" t="s">
        <v>149</v>
      </c>
      <c r="AH595" s="213">
        <v>0</v>
      </c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1" x14ac:dyDescent="0.2">
      <c r="A596" s="220"/>
      <c r="B596" s="221"/>
      <c r="C596" s="254" t="s">
        <v>188</v>
      </c>
      <c r="D596" s="223"/>
      <c r="E596" s="224">
        <v>15.39</v>
      </c>
      <c r="F596" s="222"/>
      <c r="G596" s="222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3"/>
      <c r="Z596" s="213"/>
      <c r="AA596" s="213"/>
      <c r="AB596" s="213"/>
      <c r="AC596" s="213"/>
      <c r="AD596" s="213"/>
      <c r="AE596" s="213"/>
      <c r="AF596" s="213"/>
      <c r="AG596" s="213" t="s">
        <v>149</v>
      </c>
      <c r="AH596" s="213">
        <v>0</v>
      </c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20"/>
      <c r="B597" s="221"/>
      <c r="C597" s="254" t="s">
        <v>189</v>
      </c>
      <c r="D597" s="223"/>
      <c r="E597" s="224">
        <v>10.29</v>
      </c>
      <c r="F597" s="222"/>
      <c r="G597" s="222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3"/>
      <c r="Z597" s="213"/>
      <c r="AA597" s="213"/>
      <c r="AB597" s="213"/>
      <c r="AC597" s="213"/>
      <c r="AD597" s="213"/>
      <c r="AE597" s="213"/>
      <c r="AF597" s="213"/>
      <c r="AG597" s="213" t="s">
        <v>149</v>
      </c>
      <c r="AH597" s="213">
        <v>0</v>
      </c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">
      <c r="A598" s="220"/>
      <c r="B598" s="221"/>
      <c r="C598" s="254" t="s">
        <v>190</v>
      </c>
      <c r="D598" s="223"/>
      <c r="E598" s="224">
        <v>11.88</v>
      </c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149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20"/>
      <c r="B599" s="221"/>
      <c r="C599" s="254" t="s">
        <v>191</v>
      </c>
      <c r="D599" s="223"/>
      <c r="E599" s="224">
        <v>2.1</v>
      </c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3"/>
      <c r="Z599" s="213"/>
      <c r="AA599" s="213"/>
      <c r="AB599" s="213"/>
      <c r="AC599" s="213"/>
      <c r="AD599" s="213"/>
      <c r="AE599" s="213"/>
      <c r="AF599" s="213"/>
      <c r="AG599" s="213" t="s">
        <v>149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">
      <c r="A600" s="220"/>
      <c r="B600" s="221"/>
      <c r="C600" s="254" t="s">
        <v>192</v>
      </c>
      <c r="D600" s="223"/>
      <c r="E600" s="224"/>
      <c r="F600" s="222"/>
      <c r="G600" s="222"/>
      <c r="H600" s="222"/>
      <c r="I600" s="222"/>
      <c r="J600" s="222"/>
      <c r="K600" s="222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13"/>
      <c r="Z600" s="213"/>
      <c r="AA600" s="213"/>
      <c r="AB600" s="213"/>
      <c r="AC600" s="213"/>
      <c r="AD600" s="213"/>
      <c r="AE600" s="213"/>
      <c r="AF600" s="213"/>
      <c r="AG600" s="213" t="s">
        <v>149</v>
      </c>
      <c r="AH600" s="213">
        <v>0</v>
      </c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1" x14ac:dyDescent="0.2">
      <c r="A601" s="220"/>
      <c r="B601" s="221"/>
      <c r="C601" s="254" t="s">
        <v>193</v>
      </c>
      <c r="D601" s="223"/>
      <c r="E601" s="224">
        <v>0.67500000000000004</v>
      </c>
      <c r="F601" s="222"/>
      <c r="G601" s="222"/>
      <c r="H601" s="222"/>
      <c r="I601" s="222"/>
      <c r="J601" s="222"/>
      <c r="K601" s="222"/>
      <c r="L601" s="222"/>
      <c r="M601" s="222"/>
      <c r="N601" s="222"/>
      <c r="O601" s="222"/>
      <c r="P601" s="222"/>
      <c r="Q601" s="222"/>
      <c r="R601" s="222"/>
      <c r="S601" s="222"/>
      <c r="T601" s="222"/>
      <c r="U601" s="222"/>
      <c r="V601" s="222"/>
      <c r="W601" s="222"/>
      <c r="X601" s="222"/>
      <c r="Y601" s="213"/>
      <c r="Z601" s="213"/>
      <c r="AA601" s="213"/>
      <c r="AB601" s="213"/>
      <c r="AC601" s="213"/>
      <c r="AD601" s="213"/>
      <c r="AE601" s="213"/>
      <c r="AF601" s="213"/>
      <c r="AG601" s="213" t="s">
        <v>149</v>
      </c>
      <c r="AH601" s="213">
        <v>0</v>
      </c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20"/>
      <c r="B602" s="221"/>
      <c r="C602" s="254" t="s">
        <v>194</v>
      </c>
      <c r="D602" s="223"/>
      <c r="E602" s="224">
        <v>4.7249999999999996</v>
      </c>
      <c r="F602" s="222"/>
      <c r="G602" s="222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149</v>
      </c>
      <c r="AH602" s="213">
        <v>0</v>
      </c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outlineLevel="1" x14ac:dyDescent="0.2">
      <c r="A603" s="220"/>
      <c r="B603" s="221"/>
      <c r="C603" s="254" t="s">
        <v>195</v>
      </c>
      <c r="D603" s="223"/>
      <c r="E603" s="224"/>
      <c r="F603" s="222"/>
      <c r="G603" s="222"/>
      <c r="H603" s="222"/>
      <c r="I603" s="222"/>
      <c r="J603" s="222"/>
      <c r="K603" s="222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13"/>
      <c r="Z603" s="213"/>
      <c r="AA603" s="213"/>
      <c r="AB603" s="213"/>
      <c r="AC603" s="213"/>
      <c r="AD603" s="213"/>
      <c r="AE603" s="213"/>
      <c r="AF603" s="213"/>
      <c r="AG603" s="213" t="s">
        <v>149</v>
      </c>
      <c r="AH603" s="213">
        <v>0</v>
      </c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20"/>
      <c r="B604" s="221"/>
      <c r="C604" s="254" t="s">
        <v>196</v>
      </c>
      <c r="D604" s="223"/>
      <c r="E604" s="224">
        <v>-1.4450000000000001</v>
      </c>
      <c r="F604" s="222"/>
      <c r="G604" s="222"/>
      <c r="H604" s="222"/>
      <c r="I604" s="222"/>
      <c r="J604" s="222"/>
      <c r="K604" s="222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13"/>
      <c r="Z604" s="213"/>
      <c r="AA604" s="213"/>
      <c r="AB604" s="213"/>
      <c r="AC604" s="213"/>
      <c r="AD604" s="213"/>
      <c r="AE604" s="213"/>
      <c r="AF604" s="213"/>
      <c r="AG604" s="213" t="s">
        <v>149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20"/>
      <c r="B605" s="221"/>
      <c r="C605" s="254" t="s">
        <v>197</v>
      </c>
      <c r="D605" s="223"/>
      <c r="E605" s="224">
        <v>-3.9375</v>
      </c>
      <c r="F605" s="222"/>
      <c r="G605" s="222"/>
      <c r="H605" s="222"/>
      <c r="I605" s="222"/>
      <c r="J605" s="222"/>
      <c r="K605" s="222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13"/>
      <c r="Z605" s="213"/>
      <c r="AA605" s="213"/>
      <c r="AB605" s="213"/>
      <c r="AC605" s="213"/>
      <c r="AD605" s="213"/>
      <c r="AE605" s="213"/>
      <c r="AF605" s="213"/>
      <c r="AG605" s="213" t="s">
        <v>149</v>
      </c>
      <c r="AH605" s="213">
        <v>0</v>
      </c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20"/>
      <c r="B606" s="221"/>
      <c r="C606" s="254" t="s">
        <v>198</v>
      </c>
      <c r="D606" s="223"/>
      <c r="E606" s="224">
        <v>-1.7170000000000001</v>
      </c>
      <c r="F606" s="222"/>
      <c r="G606" s="222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3"/>
      <c r="Z606" s="213"/>
      <c r="AA606" s="213"/>
      <c r="AB606" s="213"/>
      <c r="AC606" s="213"/>
      <c r="AD606" s="213"/>
      <c r="AE606" s="213"/>
      <c r="AF606" s="213"/>
      <c r="AG606" s="213" t="s">
        <v>149</v>
      </c>
      <c r="AH606" s="213">
        <v>0</v>
      </c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1" x14ac:dyDescent="0.2">
      <c r="A607" s="220"/>
      <c r="B607" s="221"/>
      <c r="C607" s="254" t="s">
        <v>158</v>
      </c>
      <c r="D607" s="223"/>
      <c r="E607" s="224"/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3"/>
      <c r="Z607" s="213"/>
      <c r="AA607" s="213"/>
      <c r="AB607" s="213"/>
      <c r="AC607" s="213"/>
      <c r="AD607" s="213"/>
      <c r="AE607" s="213"/>
      <c r="AF607" s="213"/>
      <c r="AG607" s="213" t="s">
        <v>149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1" x14ac:dyDescent="0.2">
      <c r="A608" s="220"/>
      <c r="B608" s="221"/>
      <c r="C608" s="254" t="s">
        <v>199</v>
      </c>
      <c r="D608" s="223"/>
      <c r="E608" s="224">
        <v>28.8</v>
      </c>
      <c r="F608" s="222"/>
      <c r="G608" s="222"/>
      <c r="H608" s="222"/>
      <c r="I608" s="222"/>
      <c r="J608" s="222"/>
      <c r="K608" s="222"/>
      <c r="L608" s="222"/>
      <c r="M608" s="222"/>
      <c r="N608" s="222"/>
      <c r="O608" s="222"/>
      <c r="P608" s="222"/>
      <c r="Q608" s="222"/>
      <c r="R608" s="222"/>
      <c r="S608" s="222"/>
      <c r="T608" s="222"/>
      <c r="U608" s="222"/>
      <c r="V608" s="222"/>
      <c r="W608" s="222"/>
      <c r="X608" s="222"/>
      <c r="Y608" s="213"/>
      <c r="Z608" s="213"/>
      <c r="AA608" s="213"/>
      <c r="AB608" s="213"/>
      <c r="AC608" s="213"/>
      <c r="AD608" s="213"/>
      <c r="AE608" s="213"/>
      <c r="AF608" s="213"/>
      <c r="AG608" s="213" t="s">
        <v>149</v>
      </c>
      <c r="AH608" s="213">
        <v>0</v>
      </c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 x14ac:dyDescent="0.2">
      <c r="A609" s="220"/>
      <c r="B609" s="221"/>
      <c r="C609" s="254" t="s">
        <v>192</v>
      </c>
      <c r="D609" s="223"/>
      <c r="E609" s="224"/>
      <c r="F609" s="222"/>
      <c r="G609" s="222"/>
      <c r="H609" s="222"/>
      <c r="I609" s="222"/>
      <c r="J609" s="222"/>
      <c r="K609" s="222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13"/>
      <c r="Z609" s="213"/>
      <c r="AA609" s="213"/>
      <c r="AB609" s="213"/>
      <c r="AC609" s="213"/>
      <c r="AD609" s="213"/>
      <c r="AE609" s="213"/>
      <c r="AF609" s="213"/>
      <c r="AG609" s="213" t="s">
        <v>149</v>
      </c>
      <c r="AH609" s="213">
        <v>0</v>
      </c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20"/>
      <c r="B610" s="221"/>
      <c r="C610" s="254" t="s">
        <v>200</v>
      </c>
      <c r="D610" s="223"/>
      <c r="E610" s="224">
        <v>0.29249999999999998</v>
      </c>
      <c r="F610" s="222"/>
      <c r="G610" s="222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3"/>
      <c r="Z610" s="213"/>
      <c r="AA610" s="213"/>
      <c r="AB610" s="213"/>
      <c r="AC610" s="213"/>
      <c r="AD610" s="213"/>
      <c r="AE610" s="213"/>
      <c r="AF610" s="213"/>
      <c r="AG610" s="213" t="s">
        <v>149</v>
      </c>
      <c r="AH610" s="213">
        <v>0</v>
      </c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1" x14ac:dyDescent="0.2">
      <c r="A611" s="220"/>
      <c r="B611" s="221"/>
      <c r="C611" s="254" t="s">
        <v>201</v>
      </c>
      <c r="D611" s="223"/>
      <c r="E611" s="224">
        <v>1.575</v>
      </c>
      <c r="F611" s="222"/>
      <c r="G611" s="222"/>
      <c r="H611" s="222"/>
      <c r="I611" s="222"/>
      <c r="J611" s="222"/>
      <c r="K611" s="222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13"/>
      <c r="Z611" s="213"/>
      <c r="AA611" s="213"/>
      <c r="AB611" s="213"/>
      <c r="AC611" s="213"/>
      <c r="AD611" s="213"/>
      <c r="AE611" s="213"/>
      <c r="AF611" s="213"/>
      <c r="AG611" s="213" t="s">
        <v>149</v>
      </c>
      <c r="AH611" s="213">
        <v>0</v>
      </c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1" x14ac:dyDescent="0.2">
      <c r="A612" s="220"/>
      <c r="B612" s="221"/>
      <c r="C612" s="254" t="s">
        <v>174</v>
      </c>
      <c r="D612" s="223"/>
      <c r="E612" s="224"/>
      <c r="F612" s="222"/>
      <c r="G612" s="222"/>
      <c r="H612" s="222"/>
      <c r="I612" s="222"/>
      <c r="J612" s="222"/>
      <c r="K612" s="222"/>
      <c r="L612" s="222"/>
      <c r="M612" s="222"/>
      <c r="N612" s="222"/>
      <c r="O612" s="222"/>
      <c r="P612" s="222"/>
      <c r="Q612" s="222"/>
      <c r="R612" s="222"/>
      <c r="S612" s="222"/>
      <c r="T612" s="222"/>
      <c r="U612" s="222"/>
      <c r="V612" s="222"/>
      <c r="W612" s="222"/>
      <c r="X612" s="222"/>
      <c r="Y612" s="213"/>
      <c r="Z612" s="213"/>
      <c r="AA612" s="213"/>
      <c r="AB612" s="213"/>
      <c r="AC612" s="213"/>
      <c r="AD612" s="213"/>
      <c r="AE612" s="213"/>
      <c r="AF612" s="213"/>
      <c r="AG612" s="213" t="s">
        <v>149</v>
      </c>
      <c r="AH612" s="213">
        <v>0</v>
      </c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20"/>
      <c r="B613" s="221"/>
      <c r="C613" s="254" t="s">
        <v>198</v>
      </c>
      <c r="D613" s="223"/>
      <c r="E613" s="224">
        <v>-1.7170000000000001</v>
      </c>
      <c r="F613" s="222"/>
      <c r="G613" s="222"/>
      <c r="H613" s="222"/>
      <c r="I613" s="222"/>
      <c r="J613" s="222"/>
      <c r="K613" s="222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13"/>
      <c r="Z613" s="213"/>
      <c r="AA613" s="213"/>
      <c r="AB613" s="213"/>
      <c r="AC613" s="213"/>
      <c r="AD613" s="213"/>
      <c r="AE613" s="213"/>
      <c r="AF613" s="213"/>
      <c r="AG613" s="213" t="s">
        <v>149</v>
      </c>
      <c r="AH613" s="213">
        <v>0</v>
      </c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20"/>
      <c r="B614" s="221"/>
      <c r="C614" s="254" t="s">
        <v>202</v>
      </c>
      <c r="D614" s="223"/>
      <c r="E614" s="224">
        <v>-1.1375</v>
      </c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3"/>
      <c r="Z614" s="213"/>
      <c r="AA614" s="213"/>
      <c r="AB614" s="213"/>
      <c r="AC614" s="213"/>
      <c r="AD614" s="213"/>
      <c r="AE614" s="213"/>
      <c r="AF614" s="213"/>
      <c r="AG614" s="213" t="s">
        <v>149</v>
      </c>
      <c r="AH614" s="213">
        <v>0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outlineLevel="1" x14ac:dyDescent="0.2">
      <c r="A615" s="220"/>
      <c r="B615" s="221"/>
      <c r="C615" s="254" t="s">
        <v>203</v>
      </c>
      <c r="D615" s="223"/>
      <c r="E615" s="224">
        <v>-1.379</v>
      </c>
      <c r="F615" s="222"/>
      <c r="G615" s="222"/>
      <c r="H615" s="222"/>
      <c r="I615" s="222"/>
      <c r="J615" s="222"/>
      <c r="K615" s="222"/>
      <c r="L615" s="222"/>
      <c r="M615" s="222"/>
      <c r="N615" s="222"/>
      <c r="O615" s="222"/>
      <c r="P615" s="222"/>
      <c r="Q615" s="222"/>
      <c r="R615" s="222"/>
      <c r="S615" s="222"/>
      <c r="T615" s="222"/>
      <c r="U615" s="222"/>
      <c r="V615" s="222"/>
      <c r="W615" s="222"/>
      <c r="X615" s="222"/>
      <c r="Y615" s="213"/>
      <c r="Z615" s="213"/>
      <c r="AA615" s="213"/>
      <c r="AB615" s="213"/>
      <c r="AC615" s="213"/>
      <c r="AD615" s="213"/>
      <c r="AE615" s="213"/>
      <c r="AF615" s="213"/>
      <c r="AG615" s="213" t="s">
        <v>149</v>
      </c>
      <c r="AH615" s="213">
        <v>0</v>
      </c>
      <c r="AI615" s="213"/>
      <c r="AJ615" s="213"/>
      <c r="AK615" s="213"/>
      <c r="AL615" s="213"/>
      <c r="AM615" s="213"/>
      <c r="AN615" s="213"/>
      <c r="AO615" s="213"/>
      <c r="AP615" s="213"/>
      <c r="AQ615" s="213"/>
      <c r="AR615" s="213"/>
      <c r="AS615" s="213"/>
      <c r="AT615" s="213"/>
      <c r="AU615" s="213"/>
      <c r="AV615" s="213"/>
      <c r="AW615" s="213"/>
      <c r="AX615" s="213"/>
      <c r="AY615" s="213"/>
      <c r="AZ615" s="213"/>
      <c r="BA615" s="213"/>
      <c r="BB615" s="213"/>
      <c r="BC615" s="213"/>
      <c r="BD615" s="213"/>
      <c r="BE615" s="213"/>
      <c r="BF615" s="213"/>
      <c r="BG615" s="213"/>
      <c r="BH615" s="213"/>
    </row>
    <row r="616" spans="1:60" outlineLevel="1" x14ac:dyDescent="0.2">
      <c r="A616" s="220"/>
      <c r="B616" s="221"/>
      <c r="C616" s="254" t="s">
        <v>566</v>
      </c>
      <c r="D616" s="223"/>
      <c r="E616" s="224">
        <v>-5.0750000000000002</v>
      </c>
      <c r="F616" s="222"/>
      <c r="G616" s="222"/>
      <c r="H616" s="222"/>
      <c r="I616" s="222"/>
      <c r="J616" s="222"/>
      <c r="K616" s="222"/>
      <c r="L616" s="222"/>
      <c r="M616" s="222"/>
      <c r="N616" s="222"/>
      <c r="O616" s="222"/>
      <c r="P616" s="222"/>
      <c r="Q616" s="222"/>
      <c r="R616" s="222"/>
      <c r="S616" s="222"/>
      <c r="T616" s="222"/>
      <c r="U616" s="222"/>
      <c r="V616" s="222"/>
      <c r="W616" s="222"/>
      <c r="X616" s="222"/>
      <c r="Y616" s="213"/>
      <c r="Z616" s="213"/>
      <c r="AA616" s="213"/>
      <c r="AB616" s="213"/>
      <c r="AC616" s="213"/>
      <c r="AD616" s="213"/>
      <c r="AE616" s="213"/>
      <c r="AF616" s="213"/>
      <c r="AG616" s="213" t="s">
        <v>149</v>
      </c>
      <c r="AH616" s="213">
        <v>0</v>
      </c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">
      <c r="A617" s="220"/>
      <c r="B617" s="221"/>
      <c r="C617" s="254" t="s">
        <v>160</v>
      </c>
      <c r="D617" s="223"/>
      <c r="E617" s="224"/>
      <c r="F617" s="222"/>
      <c r="G617" s="222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3"/>
      <c r="Z617" s="213"/>
      <c r="AA617" s="213"/>
      <c r="AB617" s="213"/>
      <c r="AC617" s="213"/>
      <c r="AD617" s="213"/>
      <c r="AE617" s="213"/>
      <c r="AF617" s="213"/>
      <c r="AG617" s="213" t="s">
        <v>149</v>
      </c>
      <c r="AH617" s="213">
        <v>0</v>
      </c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1" x14ac:dyDescent="0.2">
      <c r="A618" s="220"/>
      <c r="B618" s="221"/>
      <c r="C618" s="254" t="s">
        <v>204</v>
      </c>
      <c r="D618" s="223"/>
      <c r="E618" s="224">
        <v>5.22</v>
      </c>
      <c r="F618" s="222"/>
      <c r="G618" s="222"/>
      <c r="H618" s="222"/>
      <c r="I618" s="222"/>
      <c r="J618" s="222"/>
      <c r="K618" s="222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13"/>
      <c r="Z618" s="213"/>
      <c r="AA618" s="213"/>
      <c r="AB618" s="213"/>
      <c r="AC618" s="213"/>
      <c r="AD618" s="213"/>
      <c r="AE618" s="213"/>
      <c r="AF618" s="213"/>
      <c r="AG618" s="213" t="s">
        <v>149</v>
      </c>
      <c r="AH618" s="213">
        <v>0</v>
      </c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">
      <c r="A619" s="220"/>
      <c r="B619" s="221"/>
      <c r="C619" s="254" t="s">
        <v>205</v>
      </c>
      <c r="D619" s="223"/>
      <c r="E619" s="224">
        <v>3.6</v>
      </c>
      <c r="F619" s="222"/>
      <c r="G619" s="222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3"/>
      <c r="Z619" s="213"/>
      <c r="AA619" s="213"/>
      <c r="AB619" s="213"/>
      <c r="AC619" s="213"/>
      <c r="AD619" s="213"/>
      <c r="AE619" s="213"/>
      <c r="AF619" s="213"/>
      <c r="AG619" s="213" t="s">
        <v>149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1" x14ac:dyDescent="0.2">
      <c r="A620" s="220"/>
      <c r="B620" s="221"/>
      <c r="C620" s="254" t="s">
        <v>192</v>
      </c>
      <c r="D620" s="223"/>
      <c r="E620" s="224"/>
      <c r="F620" s="222"/>
      <c r="G620" s="222"/>
      <c r="H620" s="222"/>
      <c r="I620" s="222"/>
      <c r="J620" s="222"/>
      <c r="K620" s="222"/>
      <c r="L620" s="222"/>
      <c r="M620" s="222"/>
      <c r="N620" s="222"/>
      <c r="O620" s="222"/>
      <c r="P620" s="222"/>
      <c r="Q620" s="222"/>
      <c r="R620" s="222"/>
      <c r="S620" s="222"/>
      <c r="T620" s="222"/>
      <c r="U620" s="222"/>
      <c r="V620" s="222"/>
      <c r="W620" s="222"/>
      <c r="X620" s="222"/>
      <c r="Y620" s="213"/>
      <c r="Z620" s="213"/>
      <c r="AA620" s="213"/>
      <c r="AB620" s="213"/>
      <c r="AC620" s="213"/>
      <c r="AD620" s="213"/>
      <c r="AE620" s="213"/>
      <c r="AF620" s="213"/>
      <c r="AG620" s="213" t="s">
        <v>149</v>
      </c>
      <c r="AH620" s="213">
        <v>0</v>
      </c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outlineLevel="1" x14ac:dyDescent="0.2">
      <c r="A621" s="220"/>
      <c r="B621" s="221"/>
      <c r="C621" s="254" t="s">
        <v>206</v>
      </c>
      <c r="D621" s="223"/>
      <c r="E621" s="224">
        <v>0.15</v>
      </c>
      <c r="F621" s="222"/>
      <c r="G621" s="222"/>
      <c r="H621" s="222"/>
      <c r="I621" s="222"/>
      <c r="J621" s="222"/>
      <c r="K621" s="222"/>
      <c r="L621" s="222"/>
      <c r="M621" s="222"/>
      <c r="N621" s="222"/>
      <c r="O621" s="222"/>
      <c r="P621" s="222"/>
      <c r="Q621" s="222"/>
      <c r="R621" s="222"/>
      <c r="S621" s="222"/>
      <c r="T621" s="222"/>
      <c r="U621" s="222"/>
      <c r="V621" s="222"/>
      <c r="W621" s="222"/>
      <c r="X621" s="222"/>
      <c r="Y621" s="213"/>
      <c r="Z621" s="213"/>
      <c r="AA621" s="213"/>
      <c r="AB621" s="213"/>
      <c r="AC621" s="213"/>
      <c r="AD621" s="213"/>
      <c r="AE621" s="213"/>
      <c r="AF621" s="213"/>
      <c r="AG621" s="213" t="s">
        <v>149</v>
      </c>
      <c r="AH621" s="213">
        <v>0</v>
      </c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outlineLevel="1" x14ac:dyDescent="0.2">
      <c r="A622" s="220"/>
      <c r="B622" s="221"/>
      <c r="C622" s="254" t="s">
        <v>174</v>
      </c>
      <c r="D622" s="223"/>
      <c r="E622" s="224"/>
      <c r="F622" s="222"/>
      <c r="G622" s="222"/>
      <c r="H622" s="222"/>
      <c r="I622" s="222"/>
      <c r="J622" s="222"/>
      <c r="K622" s="222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13"/>
      <c r="Z622" s="213"/>
      <c r="AA622" s="213"/>
      <c r="AB622" s="213"/>
      <c r="AC622" s="213"/>
      <c r="AD622" s="213"/>
      <c r="AE622" s="213"/>
      <c r="AF622" s="213"/>
      <c r="AG622" s="213" t="s">
        <v>149</v>
      </c>
      <c r="AH622" s="213">
        <v>0</v>
      </c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outlineLevel="1" x14ac:dyDescent="0.2">
      <c r="A623" s="220"/>
      <c r="B623" s="221"/>
      <c r="C623" s="254" t="s">
        <v>203</v>
      </c>
      <c r="D623" s="223"/>
      <c r="E623" s="224">
        <v>-1.379</v>
      </c>
      <c r="F623" s="222"/>
      <c r="G623" s="222"/>
      <c r="H623" s="222"/>
      <c r="I623" s="222"/>
      <c r="J623" s="222"/>
      <c r="K623" s="222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13"/>
      <c r="Z623" s="213"/>
      <c r="AA623" s="213"/>
      <c r="AB623" s="213"/>
      <c r="AC623" s="213"/>
      <c r="AD623" s="213"/>
      <c r="AE623" s="213"/>
      <c r="AF623" s="213"/>
      <c r="AG623" s="213" t="s">
        <v>149</v>
      </c>
      <c r="AH623" s="213">
        <v>0</v>
      </c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 x14ac:dyDescent="0.2">
      <c r="A624" s="220"/>
      <c r="B624" s="221"/>
      <c r="C624" s="254" t="s">
        <v>207</v>
      </c>
      <c r="D624" s="223"/>
      <c r="E624" s="224">
        <v>-0.25</v>
      </c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3"/>
      <c r="Z624" s="213"/>
      <c r="AA624" s="213"/>
      <c r="AB624" s="213"/>
      <c r="AC624" s="213"/>
      <c r="AD624" s="213"/>
      <c r="AE624" s="213"/>
      <c r="AF624" s="213"/>
      <c r="AG624" s="213" t="s">
        <v>149</v>
      </c>
      <c r="AH624" s="213">
        <v>0</v>
      </c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1" x14ac:dyDescent="0.2">
      <c r="A625" s="220"/>
      <c r="B625" s="221"/>
      <c r="C625" s="254" t="s">
        <v>208</v>
      </c>
      <c r="D625" s="223"/>
      <c r="E625" s="224"/>
      <c r="F625" s="222"/>
      <c r="G625" s="222"/>
      <c r="H625" s="222"/>
      <c r="I625" s="222"/>
      <c r="J625" s="222"/>
      <c r="K625" s="222"/>
      <c r="L625" s="222"/>
      <c r="M625" s="222"/>
      <c r="N625" s="222"/>
      <c r="O625" s="222"/>
      <c r="P625" s="222"/>
      <c r="Q625" s="222"/>
      <c r="R625" s="222"/>
      <c r="S625" s="222"/>
      <c r="T625" s="222"/>
      <c r="U625" s="222"/>
      <c r="V625" s="222"/>
      <c r="W625" s="222"/>
      <c r="X625" s="222"/>
      <c r="Y625" s="213"/>
      <c r="Z625" s="213"/>
      <c r="AA625" s="213"/>
      <c r="AB625" s="213"/>
      <c r="AC625" s="213"/>
      <c r="AD625" s="213"/>
      <c r="AE625" s="213"/>
      <c r="AF625" s="213"/>
      <c r="AG625" s="213" t="s">
        <v>149</v>
      </c>
      <c r="AH625" s="213">
        <v>0</v>
      </c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outlineLevel="1" x14ac:dyDescent="0.2">
      <c r="A626" s="220"/>
      <c r="B626" s="221"/>
      <c r="C626" s="254" t="s">
        <v>209</v>
      </c>
      <c r="D626" s="223"/>
      <c r="E626" s="224">
        <v>35.299999999999997</v>
      </c>
      <c r="F626" s="222"/>
      <c r="G626" s="222"/>
      <c r="H626" s="222"/>
      <c r="I626" s="222"/>
      <c r="J626" s="222"/>
      <c r="K626" s="222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13"/>
      <c r="Z626" s="213"/>
      <c r="AA626" s="213"/>
      <c r="AB626" s="213"/>
      <c r="AC626" s="213"/>
      <c r="AD626" s="213"/>
      <c r="AE626" s="213"/>
      <c r="AF626" s="213"/>
      <c r="AG626" s="213" t="s">
        <v>149</v>
      </c>
      <c r="AH626" s="213">
        <v>0</v>
      </c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outlineLevel="1" x14ac:dyDescent="0.2">
      <c r="A627" s="232">
        <v>100</v>
      </c>
      <c r="B627" s="233" t="s">
        <v>567</v>
      </c>
      <c r="C627" s="252" t="s">
        <v>568</v>
      </c>
      <c r="D627" s="234" t="s">
        <v>153</v>
      </c>
      <c r="E627" s="235">
        <v>134.69049999999999</v>
      </c>
      <c r="F627" s="236"/>
      <c r="G627" s="237">
        <f>ROUND(E627*F627,2)</f>
        <v>0</v>
      </c>
      <c r="H627" s="236"/>
      <c r="I627" s="237">
        <f>ROUND(E627*H627,2)</f>
        <v>0</v>
      </c>
      <c r="J627" s="236"/>
      <c r="K627" s="237">
        <f>ROUND(E627*J627,2)</f>
        <v>0</v>
      </c>
      <c r="L627" s="237">
        <v>15</v>
      </c>
      <c r="M627" s="237">
        <f>G627*(1+L627/100)</f>
        <v>0</v>
      </c>
      <c r="N627" s="237">
        <v>6.9999999999999994E-5</v>
      </c>
      <c r="O627" s="237">
        <f>ROUND(E627*N627,2)</f>
        <v>0.01</v>
      </c>
      <c r="P627" s="237">
        <v>0</v>
      </c>
      <c r="Q627" s="237">
        <f>ROUND(E627*P627,2)</f>
        <v>0</v>
      </c>
      <c r="R627" s="237" t="s">
        <v>565</v>
      </c>
      <c r="S627" s="237" t="s">
        <v>143</v>
      </c>
      <c r="T627" s="238" t="s">
        <v>143</v>
      </c>
      <c r="U627" s="222">
        <v>3.2480000000000002E-2</v>
      </c>
      <c r="V627" s="222">
        <f>ROUND(E627*U627,2)</f>
        <v>4.37</v>
      </c>
      <c r="W627" s="222"/>
      <c r="X627" s="222" t="s">
        <v>144</v>
      </c>
      <c r="Y627" s="213"/>
      <c r="Z627" s="213"/>
      <c r="AA627" s="213"/>
      <c r="AB627" s="213"/>
      <c r="AC627" s="213"/>
      <c r="AD627" s="213"/>
      <c r="AE627" s="213"/>
      <c r="AF627" s="213"/>
      <c r="AG627" s="213" t="s">
        <v>145</v>
      </c>
      <c r="AH627" s="213"/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outlineLevel="1" x14ac:dyDescent="0.2">
      <c r="A628" s="220"/>
      <c r="B628" s="221"/>
      <c r="C628" s="254" t="s">
        <v>170</v>
      </c>
      <c r="D628" s="223"/>
      <c r="E628" s="224"/>
      <c r="F628" s="222"/>
      <c r="G628" s="222"/>
      <c r="H628" s="222"/>
      <c r="I628" s="222"/>
      <c r="J628" s="222"/>
      <c r="K628" s="222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13"/>
      <c r="Z628" s="213"/>
      <c r="AA628" s="213"/>
      <c r="AB628" s="213"/>
      <c r="AC628" s="213"/>
      <c r="AD628" s="213"/>
      <c r="AE628" s="213"/>
      <c r="AF628" s="213"/>
      <c r="AG628" s="213" t="s">
        <v>149</v>
      </c>
      <c r="AH628" s="213">
        <v>0</v>
      </c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outlineLevel="1" x14ac:dyDescent="0.2">
      <c r="A629" s="220"/>
      <c r="B629" s="221"/>
      <c r="C629" s="254" t="s">
        <v>171</v>
      </c>
      <c r="D629" s="223"/>
      <c r="E629" s="224"/>
      <c r="F629" s="222"/>
      <c r="G629" s="222"/>
      <c r="H629" s="222"/>
      <c r="I629" s="222"/>
      <c r="J629" s="222"/>
      <c r="K629" s="222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13"/>
      <c r="Z629" s="213"/>
      <c r="AA629" s="213"/>
      <c r="AB629" s="213"/>
      <c r="AC629" s="213"/>
      <c r="AD629" s="213"/>
      <c r="AE629" s="213"/>
      <c r="AF629" s="213"/>
      <c r="AG629" s="213" t="s">
        <v>149</v>
      </c>
      <c r="AH629" s="213">
        <v>0</v>
      </c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outlineLevel="1" x14ac:dyDescent="0.2">
      <c r="A630" s="220"/>
      <c r="B630" s="221"/>
      <c r="C630" s="254" t="s">
        <v>172</v>
      </c>
      <c r="D630" s="223"/>
      <c r="E630" s="224">
        <v>8.2799999999999994</v>
      </c>
      <c r="F630" s="222"/>
      <c r="G630" s="222"/>
      <c r="H630" s="222"/>
      <c r="I630" s="222"/>
      <c r="J630" s="222"/>
      <c r="K630" s="222"/>
      <c r="L630" s="222"/>
      <c r="M630" s="222"/>
      <c r="N630" s="222"/>
      <c r="O630" s="222"/>
      <c r="P630" s="222"/>
      <c r="Q630" s="222"/>
      <c r="R630" s="222"/>
      <c r="S630" s="222"/>
      <c r="T630" s="222"/>
      <c r="U630" s="222"/>
      <c r="V630" s="222"/>
      <c r="W630" s="222"/>
      <c r="X630" s="222"/>
      <c r="Y630" s="213"/>
      <c r="Z630" s="213"/>
      <c r="AA630" s="213"/>
      <c r="AB630" s="213"/>
      <c r="AC630" s="213"/>
      <c r="AD630" s="213"/>
      <c r="AE630" s="213"/>
      <c r="AF630" s="213"/>
      <c r="AG630" s="213" t="s">
        <v>149</v>
      </c>
      <c r="AH630" s="213">
        <v>0</v>
      </c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1" x14ac:dyDescent="0.2">
      <c r="A631" s="220"/>
      <c r="B631" s="221"/>
      <c r="C631" s="254" t="s">
        <v>173</v>
      </c>
      <c r="D631" s="223"/>
      <c r="E631" s="224">
        <v>16.920000000000002</v>
      </c>
      <c r="F631" s="222"/>
      <c r="G631" s="222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3"/>
      <c r="Z631" s="213"/>
      <c r="AA631" s="213"/>
      <c r="AB631" s="213"/>
      <c r="AC631" s="213"/>
      <c r="AD631" s="213"/>
      <c r="AE631" s="213"/>
      <c r="AF631" s="213"/>
      <c r="AG631" s="213" t="s">
        <v>149</v>
      </c>
      <c r="AH631" s="213">
        <v>0</v>
      </c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 x14ac:dyDescent="0.2">
      <c r="A632" s="220"/>
      <c r="B632" s="221"/>
      <c r="C632" s="254" t="s">
        <v>174</v>
      </c>
      <c r="D632" s="223"/>
      <c r="E632" s="224"/>
      <c r="F632" s="222"/>
      <c r="G632" s="222"/>
      <c r="H632" s="222"/>
      <c r="I632" s="222"/>
      <c r="J632" s="222"/>
      <c r="K632" s="222"/>
      <c r="L632" s="222"/>
      <c r="M632" s="222"/>
      <c r="N632" s="222"/>
      <c r="O632" s="222"/>
      <c r="P632" s="222"/>
      <c r="Q632" s="222"/>
      <c r="R632" s="222"/>
      <c r="S632" s="222"/>
      <c r="T632" s="222"/>
      <c r="U632" s="222"/>
      <c r="V632" s="222"/>
      <c r="W632" s="222"/>
      <c r="X632" s="222"/>
      <c r="Y632" s="213"/>
      <c r="Z632" s="213"/>
      <c r="AA632" s="213"/>
      <c r="AB632" s="213"/>
      <c r="AC632" s="213"/>
      <c r="AD632" s="213"/>
      <c r="AE632" s="213"/>
      <c r="AF632" s="213"/>
      <c r="AG632" s="213" t="s">
        <v>149</v>
      </c>
      <c r="AH632" s="213">
        <v>0</v>
      </c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outlineLevel="1" x14ac:dyDescent="0.2">
      <c r="A633" s="220"/>
      <c r="B633" s="221"/>
      <c r="C633" s="254" t="s">
        <v>175</v>
      </c>
      <c r="D633" s="223"/>
      <c r="E633" s="224">
        <v>-1.6745000000000001</v>
      </c>
      <c r="F633" s="222"/>
      <c r="G633" s="222"/>
      <c r="H633" s="222"/>
      <c r="I633" s="222"/>
      <c r="J633" s="222"/>
      <c r="K633" s="222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13"/>
      <c r="Z633" s="213"/>
      <c r="AA633" s="213"/>
      <c r="AB633" s="213"/>
      <c r="AC633" s="213"/>
      <c r="AD633" s="213"/>
      <c r="AE633" s="213"/>
      <c r="AF633" s="213"/>
      <c r="AG633" s="213" t="s">
        <v>149</v>
      </c>
      <c r="AH633" s="213">
        <v>0</v>
      </c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1" x14ac:dyDescent="0.2">
      <c r="A634" s="220"/>
      <c r="B634" s="221"/>
      <c r="C634" s="254" t="s">
        <v>176</v>
      </c>
      <c r="D634" s="223"/>
      <c r="E634" s="224">
        <v>-1.4775</v>
      </c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3"/>
      <c r="Z634" s="213"/>
      <c r="AA634" s="213"/>
      <c r="AB634" s="213"/>
      <c r="AC634" s="213"/>
      <c r="AD634" s="213"/>
      <c r="AE634" s="213"/>
      <c r="AF634" s="213"/>
      <c r="AG634" s="213" t="s">
        <v>149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">
      <c r="A635" s="220"/>
      <c r="B635" s="221"/>
      <c r="C635" s="254" t="s">
        <v>177</v>
      </c>
      <c r="D635" s="223"/>
      <c r="E635" s="224">
        <v>-1.7729999999999999</v>
      </c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3"/>
      <c r="Z635" s="213"/>
      <c r="AA635" s="213"/>
      <c r="AB635" s="213"/>
      <c r="AC635" s="213"/>
      <c r="AD635" s="213"/>
      <c r="AE635" s="213"/>
      <c r="AF635" s="213"/>
      <c r="AG635" s="213" t="s">
        <v>149</v>
      </c>
      <c r="AH635" s="213">
        <v>0</v>
      </c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">
      <c r="A636" s="220"/>
      <c r="B636" s="221"/>
      <c r="C636" s="254" t="s">
        <v>178</v>
      </c>
      <c r="D636" s="223"/>
      <c r="E636" s="224"/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3"/>
      <c r="Z636" s="213"/>
      <c r="AA636" s="213"/>
      <c r="AB636" s="213"/>
      <c r="AC636" s="213"/>
      <c r="AD636" s="213"/>
      <c r="AE636" s="213"/>
      <c r="AF636" s="213"/>
      <c r="AG636" s="213" t="s">
        <v>149</v>
      </c>
      <c r="AH636" s="213">
        <v>0</v>
      </c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">
      <c r="A637" s="220"/>
      <c r="B637" s="221"/>
      <c r="C637" s="254" t="s">
        <v>179</v>
      </c>
      <c r="D637" s="223"/>
      <c r="E637" s="224">
        <v>1.84</v>
      </c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3"/>
      <c r="Z637" s="213"/>
      <c r="AA637" s="213"/>
      <c r="AB637" s="213"/>
      <c r="AC637" s="213"/>
      <c r="AD637" s="213"/>
      <c r="AE637" s="213"/>
      <c r="AF637" s="213"/>
      <c r="AG637" s="213" t="s">
        <v>149</v>
      </c>
      <c r="AH637" s="213">
        <v>0</v>
      </c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1" x14ac:dyDescent="0.2">
      <c r="A638" s="220"/>
      <c r="B638" s="221"/>
      <c r="C638" s="254" t="s">
        <v>180</v>
      </c>
      <c r="D638" s="223"/>
      <c r="E638" s="224">
        <v>0.57999999999999996</v>
      </c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3"/>
      <c r="Z638" s="213"/>
      <c r="AA638" s="213"/>
      <c r="AB638" s="213"/>
      <c r="AC638" s="213"/>
      <c r="AD638" s="213"/>
      <c r="AE638" s="213"/>
      <c r="AF638" s="213"/>
      <c r="AG638" s="213" t="s">
        <v>149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 x14ac:dyDescent="0.2">
      <c r="A639" s="220"/>
      <c r="B639" s="221"/>
      <c r="C639" s="254" t="s">
        <v>181</v>
      </c>
      <c r="D639" s="223"/>
      <c r="E639" s="224">
        <v>0.37</v>
      </c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3"/>
      <c r="Z639" s="213"/>
      <c r="AA639" s="213"/>
      <c r="AB639" s="213"/>
      <c r="AC639" s="213"/>
      <c r="AD639" s="213"/>
      <c r="AE639" s="213"/>
      <c r="AF639" s="213"/>
      <c r="AG639" s="213" t="s">
        <v>149</v>
      </c>
      <c r="AH639" s="213">
        <v>0</v>
      </c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1" x14ac:dyDescent="0.2">
      <c r="A640" s="220"/>
      <c r="B640" s="221"/>
      <c r="C640" s="254" t="s">
        <v>182</v>
      </c>
      <c r="D640" s="223"/>
      <c r="E640" s="224">
        <v>0.96</v>
      </c>
      <c r="F640" s="222"/>
      <c r="G640" s="222"/>
      <c r="H640" s="222"/>
      <c r="I640" s="222"/>
      <c r="J640" s="222"/>
      <c r="K640" s="222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13"/>
      <c r="Z640" s="213"/>
      <c r="AA640" s="213"/>
      <c r="AB640" s="213"/>
      <c r="AC640" s="213"/>
      <c r="AD640" s="213"/>
      <c r="AE640" s="213"/>
      <c r="AF640" s="213"/>
      <c r="AG640" s="213" t="s">
        <v>149</v>
      </c>
      <c r="AH640" s="213">
        <v>0</v>
      </c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outlineLevel="1" x14ac:dyDescent="0.2">
      <c r="A641" s="220"/>
      <c r="B641" s="221"/>
      <c r="C641" s="254" t="s">
        <v>183</v>
      </c>
      <c r="D641" s="223"/>
      <c r="E641" s="224">
        <v>0.25</v>
      </c>
      <c r="F641" s="222"/>
      <c r="G641" s="222"/>
      <c r="H641" s="222"/>
      <c r="I641" s="222"/>
      <c r="J641" s="222"/>
      <c r="K641" s="222"/>
      <c r="L641" s="222"/>
      <c r="M641" s="222"/>
      <c r="N641" s="222"/>
      <c r="O641" s="222"/>
      <c r="P641" s="222"/>
      <c r="Q641" s="222"/>
      <c r="R641" s="222"/>
      <c r="S641" s="222"/>
      <c r="T641" s="222"/>
      <c r="U641" s="222"/>
      <c r="V641" s="222"/>
      <c r="W641" s="222"/>
      <c r="X641" s="222"/>
      <c r="Y641" s="213"/>
      <c r="Z641" s="213"/>
      <c r="AA641" s="213"/>
      <c r="AB641" s="213"/>
      <c r="AC641" s="213"/>
      <c r="AD641" s="213"/>
      <c r="AE641" s="213"/>
      <c r="AF641" s="213"/>
      <c r="AG641" s="213" t="s">
        <v>149</v>
      </c>
      <c r="AH641" s="213">
        <v>0</v>
      </c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outlineLevel="1" x14ac:dyDescent="0.2">
      <c r="A642" s="220"/>
      <c r="B642" s="221"/>
      <c r="C642" s="254" t="s">
        <v>184</v>
      </c>
      <c r="D642" s="223"/>
      <c r="E642" s="224">
        <v>0.6</v>
      </c>
      <c r="F642" s="222"/>
      <c r="G642" s="222"/>
      <c r="H642" s="222"/>
      <c r="I642" s="222"/>
      <c r="J642" s="222"/>
      <c r="K642" s="222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13"/>
      <c r="Z642" s="213"/>
      <c r="AA642" s="213"/>
      <c r="AB642" s="213"/>
      <c r="AC642" s="213"/>
      <c r="AD642" s="213"/>
      <c r="AE642" s="213"/>
      <c r="AF642" s="213"/>
      <c r="AG642" s="213" t="s">
        <v>149</v>
      </c>
      <c r="AH642" s="213">
        <v>0</v>
      </c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1" x14ac:dyDescent="0.2">
      <c r="A643" s="220"/>
      <c r="B643" s="221"/>
      <c r="C643" s="254" t="s">
        <v>185</v>
      </c>
      <c r="D643" s="223"/>
      <c r="E643" s="224">
        <v>1.3</v>
      </c>
      <c r="F643" s="222"/>
      <c r="G643" s="222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3"/>
      <c r="Z643" s="213"/>
      <c r="AA643" s="213"/>
      <c r="AB643" s="213"/>
      <c r="AC643" s="213"/>
      <c r="AD643" s="213"/>
      <c r="AE643" s="213"/>
      <c r="AF643" s="213"/>
      <c r="AG643" s="213" t="s">
        <v>149</v>
      </c>
      <c r="AH643" s="213">
        <v>0</v>
      </c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outlineLevel="1" x14ac:dyDescent="0.2">
      <c r="A644" s="220"/>
      <c r="B644" s="221"/>
      <c r="C644" s="254" t="s">
        <v>186</v>
      </c>
      <c r="D644" s="223"/>
      <c r="E644" s="224">
        <v>1.48</v>
      </c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3"/>
      <c r="Z644" s="213"/>
      <c r="AA644" s="213"/>
      <c r="AB644" s="213"/>
      <c r="AC644" s="213"/>
      <c r="AD644" s="213"/>
      <c r="AE644" s="213"/>
      <c r="AF644" s="213"/>
      <c r="AG644" s="213" t="s">
        <v>149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1" x14ac:dyDescent="0.2">
      <c r="A645" s="220"/>
      <c r="B645" s="221"/>
      <c r="C645" s="254" t="s">
        <v>187</v>
      </c>
      <c r="D645" s="223"/>
      <c r="E645" s="224"/>
      <c r="F645" s="222"/>
      <c r="G645" s="222"/>
      <c r="H645" s="222"/>
      <c r="I645" s="222"/>
      <c r="J645" s="222"/>
      <c r="K645" s="222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13"/>
      <c r="Z645" s="213"/>
      <c r="AA645" s="213"/>
      <c r="AB645" s="213"/>
      <c r="AC645" s="213"/>
      <c r="AD645" s="213"/>
      <c r="AE645" s="213"/>
      <c r="AF645" s="213"/>
      <c r="AG645" s="213" t="s">
        <v>149</v>
      </c>
      <c r="AH645" s="213">
        <v>0</v>
      </c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 x14ac:dyDescent="0.2">
      <c r="A646" s="220"/>
      <c r="B646" s="221"/>
      <c r="C646" s="254" t="s">
        <v>156</v>
      </c>
      <c r="D646" s="223"/>
      <c r="E646" s="224"/>
      <c r="F646" s="222"/>
      <c r="G646" s="222"/>
      <c r="H646" s="222"/>
      <c r="I646" s="222"/>
      <c r="J646" s="222"/>
      <c r="K646" s="222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13"/>
      <c r="Z646" s="213"/>
      <c r="AA646" s="213"/>
      <c r="AB646" s="213"/>
      <c r="AC646" s="213"/>
      <c r="AD646" s="213"/>
      <c r="AE646" s="213"/>
      <c r="AF646" s="213"/>
      <c r="AG646" s="213" t="s">
        <v>149</v>
      </c>
      <c r="AH646" s="213">
        <v>0</v>
      </c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13"/>
      <c r="BB646" s="213"/>
      <c r="BC646" s="213"/>
      <c r="BD646" s="213"/>
      <c r="BE646" s="213"/>
      <c r="BF646" s="213"/>
      <c r="BG646" s="213"/>
      <c r="BH646" s="213"/>
    </row>
    <row r="647" spans="1:60" outlineLevel="1" x14ac:dyDescent="0.2">
      <c r="A647" s="220"/>
      <c r="B647" s="221"/>
      <c r="C647" s="254" t="s">
        <v>188</v>
      </c>
      <c r="D647" s="223"/>
      <c r="E647" s="224">
        <v>15.39</v>
      </c>
      <c r="F647" s="222"/>
      <c r="G647" s="222"/>
      <c r="H647" s="222"/>
      <c r="I647" s="222"/>
      <c r="J647" s="222"/>
      <c r="K647" s="222"/>
      <c r="L647" s="222"/>
      <c r="M647" s="222"/>
      <c r="N647" s="222"/>
      <c r="O647" s="222"/>
      <c r="P647" s="222"/>
      <c r="Q647" s="222"/>
      <c r="R647" s="222"/>
      <c r="S647" s="222"/>
      <c r="T647" s="222"/>
      <c r="U647" s="222"/>
      <c r="V647" s="222"/>
      <c r="W647" s="222"/>
      <c r="X647" s="222"/>
      <c r="Y647" s="213"/>
      <c r="Z647" s="213"/>
      <c r="AA647" s="213"/>
      <c r="AB647" s="213"/>
      <c r="AC647" s="213"/>
      <c r="AD647" s="213"/>
      <c r="AE647" s="213"/>
      <c r="AF647" s="213"/>
      <c r="AG647" s="213" t="s">
        <v>149</v>
      </c>
      <c r="AH647" s="213">
        <v>0</v>
      </c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1" x14ac:dyDescent="0.2">
      <c r="A648" s="220"/>
      <c r="B648" s="221"/>
      <c r="C648" s="254" t="s">
        <v>189</v>
      </c>
      <c r="D648" s="223"/>
      <c r="E648" s="224">
        <v>10.29</v>
      </c>
      <c r="F648" s="222"/>
      <c r="G648" s="222"/>
      <c r="H648" s="222"/>
      <c r="I648" s="222"/>
      <c r="J648" s="222"/>
      <c r="K648" s="222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13"/>
      <c r="Z648" s="213"/>
      <c r="AA648" s="213"/>
      <c r="AB648" s="213"/>
      <c r="AC648" s="213"/>
      <c r="AD648" s="213"/>
      <c r="AE648" s="213"/>
      <c r="AF648" s="213"/>
      <c r="AG648" s="213" t="s">
        <v>149</v>
      </c>
      <c r="AH648" s="213">
        <v>0</v>
      </c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">
      <c r="A649" s="220"/>
      <c r="B649" s="221"/>
      <c r="C649" s="254" t="s">
        <v>190</v>
      </c>
      <c r="D649" s="223"/>
      <c r="E649" s="224">
        <v>11.88</v>
      </c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3"/>
      <c r="Z649" s="213"/>
      <c r="AA649" s="213"/>
      <c r="AB649" s="213"/>
      <c r="AC649" s="213"/>
      <c r="AD649" s="213"/>
      <c r="AE649" s="213"/>
      <c r="AF649" s="213"/>
      <c r="AG649" s="213" t="s">
        <v>149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1" x14ac:dyDescent="0.2">
      <c r="A650" s="220"/>
      <c r="B650" s="221"/>
      <c r="C650" s="254" t="s">
        <v>191</v>
      </c>
      <c r="D650" s="223"/>
      <c r="E650" s="224">
        <v>2.1</v>
      </c>
      <c r="F650" s="222"/>
      <c r="G650" s="222"/>
      <c r="H650" s="222"/>
      <c r="I650" s="222"/>
      <c r="J650" s="222"/>
      <c r="K650" s="222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13"/>
      <c r="Z650" s="213"/>
      <c r="AA650" s="213"/>
      <c r="AB650" s="213"/>
      <c r="AC650" s="213"/>
      <c r="AD650" s="213"/>
      <c r="AE650" s="213"/>
      <c r="AF650" s="213"/>
      <c r="AG650" s="213" t="s">
        <v>149</v>
      </c>
      <c r="AH650" s="213">
        <v>0</v>
      </c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 x14ac:dyDescent="0.2">
      <c r="A651" s="220"/>
      <c r="B651" s="221"/>
      <c r="C651" s="254" t="s">
        <v>192</v>
      </c>
      <c r="D651" s="223"/>
      <c r="E651" s="224"/>
      <c r="F651" s="222"/>
      <c r="G651" s="222"/>
      <c r="H651" s="222"/>
      <c r="I651" s="222"/>
      <c r="J651" s="222"/>
      <c r="K651" s="222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13"/>
      <c r="Z651" s="213"/>
      <c r="AA651" s="213"/>
      <c r="AB651" s="213"/>
      <c r="AC651" s="213"/>
      <c r="AD651" s="213"/>
      <c r="AE651" s="213"/>
      <c r="AF651" s="213"/>
      <c r="AG651" s="213" t="s">
        <v>149</v>
      </c>
      <c r="AH651" s="213">
        <v>0</v>
      </c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outlineLevel="1" x14ac:dyDescent="0.2">
      <c r="A652" s="220"/>
      <c r="B652" s="221"/>
      <c r="C652" s="254" t="s">
        <v>193</v>
      </c>
      <c r="D652" s="223"/>
      <c r="E652" s="224">
        <v>0.67500000000000004</v>
      </c>
      <c r="F652" s="222"/>
      <c r="G652" s="222"/>
      <c r="H652" s="222"/>
      <c r="I652" s="222"/>
      <c r="J652" s="222"/>
      <c r="K652" s="222"/>
      <c r="L652" s="222"/>
      <c r="M652" s="222"/>
      <c r="N652" s="222"/>
      <c r="O652" s="222"/>
      <c r="P652" s="222"/>
      <c r="Q652" s="222"/>
      <c r="R652" s="222"/>
      <c r="S652" s="222"/>
      <c r="T652" s="222"/>
      <c r="U652" s="222"/>
      <c r="V652" s="222"/>
      <c r="W652" s="222"/>
      <c r="X652" s="222"/>
      <c r="Y652" s="213"/>
      <c r="Z652" s="213"/>
      <c r="AA652" s="213"/>
      <c r="AB652" s="213"/>
      <c r="AC652" s="213"/>
      <c r="AD652" s="213"/>
      <c r="AE652" s="213"/>
      <c r="AF652" s="213"/>
      <c r="AG652" s="213" t="s">
        <v>149</v>
      </c>
      <c r="AH652" s="213">
        <v>0</v>
      </c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outlineLevel="1" x14ac:dyDescent="0.2">
      <c r="A653" s="220"/>
      <c r="B653" s="221"/>
      <c r="C653" s="254" t="s">
        <v>194</v>
      </c>
      <c r="D653" s="223"/>
      <c r="E653" s="224">
        <v>4.7249999999999996</v>
      </c>
      <c r="F653" s="222"/>
      <c r="G653" s="222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3"/>
      <c r="Z653" s="213"/>
      <c r="AA653" s="213"/>
      <c r="AB653" s="213"/>
      <c r="AC653" s="213"/>
      <c r="AD653" s="213"/>
      <c r="AE653" s="213"/>
      <c r="AF653" s="213"/>
      <c r="AG653" s="213" t="s">
        <v>149</v>
      </c>
      <c r="AH653" s="213">
        <v>0</v>
      </c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">
      <c r="A654" s="220"/>
      <c r="B654" s="221"/>
      <c r="C654" s="254" t="s">
        <v>195</v>
      </c>
      <c r="D654" s="223"/>
      <c r="E654" s="224"/>
      <c r="F654" s="222"/>
      <c r="G654" s="222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3"/>
      <c r="Z654" s="213"/>
      <c r="AA654" s="213"/>
      <c r="AB654" s="213"/>
      <c r="AC654" s="213"/>
      <c r="AD654" s="213"/>
      <c r="AE654" s="213"/>
      <c r="AF654" s="213"/>
      <c r="AG654" s="213" t="s">
        <v>149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 x14ac:dyDescent="0.2">
      <c r="A655" s="220"/>
      <c r="B655" s="221"/>
      <c r="C655" s="254" t="s">
        <v>196</v>
      </c>
      <c r="D655" s="223"/>
      <c r="E655" s="224">
        <v>-1.4450000000000001</v>
      </c>
      <c r="F655" s="222"/>
      <c r="G655" s="222"/>
      <c r="H655" s="222"/>
      <c r="I655" s="222"/>
      <c r="J655" s="222"/>
      <c r="K655" s="222"/>
      <c r="L655" s="222"/>
      <c r="M655" s="222"/>
      <c r="N655" s="222"/>
      <c r="O655" s="222"/>
      <c r="P655" s="222"/>
      <c r="Q655" s="222"/>
      <c r="R655" s="222"/>
      <c r="S655" s="222"/>
      <c r="T655" s="222"/>
      <c r="U655" s="222"/>
      <c r="V655" s="222"/>
      <c r="W655" s="222"/>
      <c r="X655" s="222"/>
      <c r="Y655" s="213"/>
      <c r="Z655" s="213"/>
      <c r="AA655" s="213"/>
      <c r="AB655" s="213"/>
      <c r="AC655" s="213"/>
      <c r="AD655" s="213"/>
      <c r="AE655" s="213"/>
      <c r="AF655" s="213"/>
      <c r="AG655" s="213" t="s">
        <v>149</v>
      </c>
      <c r="AH655" s="213">
        <v>0</v>
      </c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1" x14ac:dyDescent="0.2">
      <c r="A656" s="220"/>
      <c r="B656" s="221"/>
      <c r="C656" s="254" t="s">
        <v>197</v>
      </c>
      <c r="D656" s="223"/>
      <c r="E656" s="224">
        <v>-3.9375</v>
      </c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3"/>
      <c r="Z656" s="213"/>
      <c r="AA656" s="213"/>
      <c r="AB656" s="213"/>
      <c r="AC656" s="213"/>
      <c r="AD656" s="213"/>
      <c r="AE656" s="213"/>
      <c r="AF656" s="213"/>
      <c r="AG656" s="213" t="s">
        <v>149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">
      <c r="A657" s="220"/>
      <c r="B657" s="221"/>
      <c r="C657" s="254" t="s">
        <v>198</v>
      </c>
      <c r="D657" s="223"/>
      <c r="E657" s="224">
        <v>-1.7170000000000001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3"/>
      <c r="Z657" s="213"/>
      <c r="AA657" s="213"/>
      <c r="AB657" s="213"/>
      <c r="AC657" s="213"/>
      <c r="AD657" s="213"/>
      <c r="AE657" s="213"/>
      <c r="AF657" s="213"/>
      <c r="AG657" s="213" t="s">
        <v>149</v>
      </c>
      <c r="AH657" s="213">
        <v>0</v>
      </c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">
      <c r="A658" s="220"/>
      <c r="B658" s="221"/>
      <c r="C658" s="254" t="s">
        <v>158</v>
      </c>
      <c r="D658" s="223"/>
      <c r="E658" s="224"/>
      <c r="F658" s="222"/>
      <c r="G658" s="222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3"/>
      <c r="Z658" s="213"/>
      <c r="AA658" s="213"/>
      <c r="AB658" s="213"/>
      <c r="AC658" s="213"/>
      <c r="AD658" s="213"/>
      <c r="AE658" s="213"/>
      <c r="AF658" s="213"/>
      <c r="AG658" s="213" t="s">
        <v>149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">
      <c r="A659" s="220"/>
      <c r="B659" s="221"/>
      <c r="C659" s="254" t="s">
        <v>199</v>
      </c>
      <c r="D659" s="223"/>
      <c r="E659" s="224">
        <v>28.8</v>
      </c>
      <c r="F659" s="222"/>
      <c r="G659" s="222"/>
      <c r="H659" s="222"/>
      <c r="I659" s="222"/>
      <c r="J659" s="222"/>
      <c r="K659" s="222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13"/>
      <c r="Z659" s="213"/>
      <c r="AA659" s="213"/>
      <c r="AB659" s="213"/>
      <c r="AC659" s="213"/>
      <c r="AD659" s="213"/>
      <c r="AE659" s="213"/>
      <c r="AF659" s="213"/>
      <c r="AG659" s="213" t="s">
        <v>149</v>
      </c>
      <c r="AH659" s="213">
        <v>0</v>
      </c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">
      <c r="A660" s="220"/>
      <c r="B660" s="221"/>
      <c r="C660" s="254" t="s">
        <v>192</v>
      </c>
      <c r="D660" s="223"/>
      <c r="E660" s="224"/>
      <c r="F660" s="222"/>
      <c r="G660" s="222"/>
      <c r="H660" s="222"/>
      <c r="I660" s="222"/>
      <c r="J660" s="222"/>
      <c r="K660" s="222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13"/>
      <c r="Z660" s="213"/>
      <c r="AA660" s="213"/>
      <c r="AB660" s="213"/>
      <c r="AC660" s="213"/>
      <c r="AD660" s="213"/>
      <c r="AE660" s="213"/>
      <c r="AF660" s="213"/>
      <c r="AG660" s="213" t="s">
        <v>149</v>
      </c>
      <c r="AH660" s="213">
        <v>0</v>
      </c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">
      <c r="A661" s="220"/>
      <c r="B661" s="221"/>
      <c r="C661" s="254" t="s">
        <v>200</v>
      </c>
      <c r="D661" s="223"/>
      <c r="E661" s="224">
        <v>0.29249999999999998</v>
      </c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3"/>
      <c r="Z661" s="213"/>
      <c r="AA661" s="213"/>
      <c r="AB661" s="213"/>
      <c r="AC661" s="213"/>
      <c r="AD661" s="213"/>
      <c r="AE661" s="213"/>
      <c r="AF661" s="213"/>
      <c r="AG661" s="213" t="s">
        <v>149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1" x14ac:dyDescent="0.2">
      <c r="A662" s="220"/>
      <c r="B662" s="221"/>
      <c r="C662" s="254" t="s">
        <v>201</v>
      </c>
      <c r="D662" s="223"/>
      <c r="E662" s="224">
        <v>1.575</v>
      </c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3"/>
      <c r="Z662" s="213"/>
      <c r="AA662" s="213"/>
      <c r="AB662" s="213"/>
      <c r="AC662" s="213"/>
      <c r="AD662" s="213"/>
      <c r="AE662" s="213"/>
      <c r="AF662" s="213"/>
      <c r="AG662" s="213" t="s">
        <v>149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">
      <c r="A663" s="220"/>
      <c r="B663" s="221"/>
      <c r="C663" s="254" t="s">
        <v>174</v>
      </c>
      <c r="D663" s="223"/>
      <c r="E663" s="224"/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3"/>
      <c r="Z663" s="213"/>
      <c r="AA663" s="213"/>
      <c r="AB663" s="213"/>
      <c r="AC663" s="213"/>
      <c r="AD663" s="213"/>
      <c r="AE663" s="213"/>
      <c r="AF663" s="213"/>
      <c r="AG663" s="213" t="s">
        <v>149</v>
      </c>
      <c r="AH663" s="213">
        <v>0</v>
      </c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outlineLevel="1" x14ac:dyDescent="0.2">
      <c r="A664" s="220"/>
      <c r="B664" s="221"/>
      <c r="C664" s="254" t="s">
        <v>198</v>
      </c>
      <c r="D664" s="223"/>
      <c r="E664" s="224">
        <v>-1.7170000000000001</v>
      </c>
      <c r="F664" s="222"/>
      <c r="G664" s="222"/>
      <c r="H664" s="222"/>
      <c r="I664" s="222"/>
      <c r="J664" s="222"/>
      <c r="K664" s="222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13"/>
      <c r="Z664" s="213"/>
      <c r="AA664" s="213"/>
      <c r="AB664" s="213"/>
      <c r="AC664" s="213"/>
      <c r="AD664" s="213"/>
      <c r="AE664" s="213"/>
      <c r="AF664" s="213"/>
      <c r="AG664" s="213" t="s">
        <v>149</v>
      </c>
      <c r="AH664" s="213">
        <v>0</v>
      </c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1" x14ac:dyDescent="0.2">
      <c r="A665" s="220"/>
      <c r="B665" s="221"/>
      <c r="C665" s="254" t="s">
        <v>202</v>
      </c>
      <c r="D665" s="223"/>
      <c r="E665" s="224">
        <v>-1.1375</v>
      </c>
      <c r="F665" s="222"/>
      <c r="G665" s="222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3"/>
      <c r="Z665" s="213"/>
      <c r="AA665" s="213"/>
      <c r="AB665" s="213"/>
      <c r="AC665" s="213"/>
      <c r="AD665" s="213"/>
      <c r="AE665" s="213"/>
      <c r="AF665" s="213"/>
      <c r="AG665" s="213" t="s">
        <v>149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">
      <c r="A666" s="220"/>
      <c r="B666" s="221"/>
      <c r="C666" s="254" t="s">
        <v>203</v>
      </c>
      <c r="D666" s="223"/>
      <c r="E666" s="224">
        <v>-1.379</v>
      </c>
      <c r="F666" s="222"/>
      <c r="G666" s="222"/>
      <c r="H666" s="222"/>
      <c r="I666" s="222"/>
      <c r="J666" s="222"/>
      <c r="K666" s="222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13"/>
      <c r="Z666" s="213"/>
      <c r="AA666" s="213"/>
      <c r="AB666" s="213"/>
      <c r="AC666" s="213"/>
      <c r="AD666" s="213"/>
      <c r="AE666" s="213"/>
      <c r="AF666" s="213"/>
      <c r="AG666" s="213" t="s">
        <v>149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 x14ac:dyDescent="0.2">
      <c r="A667" s="220"/>
      <c r="B667" s="221"/>
      <c r="C667" s="254" t="s">
        <v>160</v>
      </c>
      <c r="D667" s="223"/>
      <c r="E667" s="224"/>
      <c r="F667" s="222"/>
      <c r="G667" s="222"/>
      <c r="H667" s="222"/>
      <c r="I667" s="222"/>
      <c r="J667" s="222"/>
      <c r="K667" s="222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13"/>
      <c r="Z667" s="213"/>
      <c r="AA667" s="213"/>
      <c r="AB667" s="213"/>
      <c r="AC667" s="213"/>
      <c r="AD667" s="213"/>
      <c r="AE667" s="213"/>
      <c r="AF667" s="213"/>
      <c r="AG667" s="213" t="s">
        <v>149</v>
      </c>
      <c r="AH667" s="213">
        <v>0</v>
      </c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">
      <c r="A668" s="220"/>
      <c r="B668" s="221"/>
      <c r="C668" s="254" t="s">
        <v>204</v>
      </c>
      <c r="D668" s="223"/>
      <c r="E668" s="224">
        <v>5.22</v>
      </c>
      <c r="F668" s="222"/>
      <c r="G668" s="222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3"/>
      <c r="Z668" s="213"/>
      <c r="AA668" s="213"/>
      <c r="AB668" s="213"/>
      <c r="AC668" s="213"/>
      <c r="AD668" s="213"/>
      <c r="AE668" s="213"/>
      <c r="AF668" s="213"/>
      <c r="AG668" s="213" t="s">
        <v>149</v>
      </c>
      <c r="AH668" s="213">
        <v>0</v>
      </c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 x14ac:dyDescent="0.2">
      <c r="A669" s="220"/>
      <c r="B669" s="221"/>
      <c r="C669" s="254" t="s">
        <v>205</v>
      </c>
      <c r="D669" s="223"/>
      <c r="E669" s="224">
        <v>3.6</v>
      </c>
      <c r="F669" s="222"/>
      <c r="G669" s="222"/>
      <c r="H669" s="222"/>
      <c r="I669" s="222"/>
      <c r="J669" s="222"/>
      <c r="K669" s="222"/>
      <c r="L669" s="222"/>
      <c r="M669" s="222"/>
      <c r="N669" s="222"/>
      <c r="O669" s="222"/>
      <c r="P669" s="222"/>
      <c r="Q669" s="222"/>
      <c r="R669" s="222"/>
      <c r="S669" s="222"/>
      <c r="T669" s="222"/>
      <c r="U669" s="222"/>
      <c r="V669" s="222"/>
      <c r="W669" s="222"/>
      <c r="X669" s="222"/>
      <c r="Y669" s="213"/>
      <c r="Z669" s="213"/>
      <c r="AA669" s="213"/>
      <c r="AB669" s="213"/>
      <c r="AC669" s="213"/>
      <c r="AD669" s="213"/>
      <c r="AE669" s="213"/>
      <c r="AF669" s="213"/>
      <c r="AG669" s="213" t="s">
        <v>149</v>
      </c>
      <c r="AH669" s="213">
        <v>0</v>
      </c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outlineLevel="1" x14ac:dyDescent="0.2">
      <c r="A670" s="220"/>
      <c r="B670" s="221"/>
      <c r="C670" s="254" t="s">
        <v>192</v>
      </c>
      <c r="D670" s="223"/>
      <c r="E670" s="224"/>
      <c r="F670" s="222"/>
      <c r="G670" s="222"/>
      <c r="H670" s="222"/>
      <c r="I670" s="222"/>
      <c r="J670" s="222"/>
      <c r="K670" s="222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13"/>
      <c r="Z670" s="213"/>
      <c r="AA670" s="213"/>
      <c r="AB670" s="213"/>
      <c r="AC670" s="213"/>
      <c r="AD670" s="213"/>
      <c r="AE670" s="213"/>
      <c r="AF670" s="213"/>
      <c r="AG670" s="213" t="s">
        <v>149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1" x14ac:dyDescent="0.2">
      <c r="A671" s="220"/>
      <c r="B671" s="221"/>
      <c r="C671" s="254" t="s">
        <v>206</v>
      </c>
      <c r="D671" s="223"/>
      <c r="E671" s="224">
        <v>0.15</v>
      </c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3"/>
      <c r="Z671" s="213"/>
      <c r="AA671" s="213"/>
      <c r="AB671" s="213"/>
      <c r="AC671" s="213"/>
      <c r="AD671" s="213"/>
      <c r="AE671" s="213"/>
      <c r="AF671" s="213"/>
      <c r="AG671" s="213" t="s">
        <v>149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outlineLevel="1" x14ac:dyDescent="0.2">
      <c r="A672" s="220"/>
      <c r="B672" s="221"/>
      <c r="C672" s="254" t="s">
        <v>174</v>
      </c>
      <c r="D672" s="223"/>
      <c r="E672" s="224"/>
      <c r="F672" s="222"/>
      <c r="G672" s="222"/>
      <c r="H672" s="222"/>
      <c r="I672" s="222"/>
      <c r="J672" s="222"/>
      <c r="K672" s="222"/>
      <c r="L672" s="222"/>
      <c r="M672" s="222"/>
      <c r="N672" s="222"/>
      <c r="O672" s="222"/>
      <c r="P672" s="222"/>
      <c r="Q672" s="222"/>
      <c r="R672" s="222"/>
      <c r="S672" s="222"/>
      <c r="T672" s="222"/>
      <c r="U672" s="222"/>
      <c r="V672" s="222"/>
      <c r="W672" s="222"/>
      <c r="X672" s="222"/>
      <c r="Y672" s="213"/>
      <c r="Z672" s="213"/>
      <c r="AA672" s="213"/>
      <c r="AB672" s="213"/>
      <c r="AC672" s="213"/>
      <c r="AD672" s="213"/>
      <c r="AE672" s="213"/>
      <c r="AF672" s="213"/>
      <c r="AG672" s="213" t="s">
        <v>149</v>
      </c>
      <c r="AH672" s="213">
        <v>0</v>
      </c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 x14ac:dyDescent="0.2">
      <c r="A673" s="220"/>
      <c r="B673" s="221"/>
      <c r="C673" s="254" t="s">
        <v>203</v>
      </c>
      <c r="D673" s="223"/>
      <c r="E673" s="224">
        <v>-1.379</v>
      </c>
      <c r="F673" s="222"/>
      <c r="G673" s="222"/>
      <c r="H673" s="222"/>
      <c r="I673" s="222"/>
      <c r="J673" s="222"/>
      <c r="K673" s="222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13"/>
      <c r="Z673" s="213"/>
      <c r="AA673" s="213"/>
      <c r="AB673" s="213"/>
      <c r="AC673" s="213"/>
      <c r="AD673" s="213"/>
      <c r="AE673" s="213"/>
      <c r="AF673" s="213"/>
      <c r="AG673" s="213" t="s">
        <v>149</v>
      </c>
      <c r="AH673" s="213">
        <v>0</v>
      </c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">
      <c r="A674" s="220"/>
      <c r="B674" s="221"/>
      <c r="C674" s="254" t="s">
        <v>207</v>
      </c>
      <c r="D674" s="223"/>
      <c r="E674" s="224">
        <v>-0.25</v>
      </c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3"/>
      <c r="Z674" s="213"/>
      <c r="AA674" s="213"/>
      <c r="AB674" s="213"/>
      <c r="AC674" s="213"/>
      <c r="AD674" s="213"/>
      <c r="AE674" s="213"/>
      <c r="AF674" s="213"/>
      <c r="AG674" s="213" t="s">
        <v>149</v>
      </c>
      <c r="AH674" s="213">
        <v>0</v>
      </c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outlineLevel="1" x14ac:dyDescent="0.2">
      <c r="A675" s="220"/>
      <c r="B675" s="221"/>
      <c r="C675" s="254" t="s">
        <v>208</v>
      </c>
      <c r="D675" s="223"/>
      <c r="E675" s="224"/>
      <c r="F675" s="222"/>
      <c r="G675" s="222"/>
      <c r="H675" s="222"/>
      <c r="I675" s="222"/>
      <c r="J675" s="222"/>
      <c r="K675" s="222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13"/>
      <c r="Z675" s="213"/>
      <c r="AA675" s="213"/>
      <c r="AB675" s="213"/>
      <c r="AC675" s="213"/>
      <c r="AD675" s="213"/>
      <c r="AE675" s="213"/>
      <c r="AF675" s="213"/>
      <c r="AG675" s="213" t="s">
        <v>149</v>
      </c>
      <c r="AH675" s="213">
        <v>0</v>
      </c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">
      <c r="A676" s="220"/>
      <c r="B676" s="221"/>
      <c r="C676" s="254" t="s">
        <v>209</v>
      </c>
      <c r="D676" s="223"/>
      <c r="E676" s="224">
        <v>35.299999999999997</v>
      </c>
      <c r="F676" s="222"/>
      <c r="G676" s="222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3"/>
      <c r="Z676" s="213"/>
      <c r="AA676" s="213"/>
      <c r="AB676" s="213"/>
      <c r="AC676" s="213"/>
      <c r="AD676" s="213"/>
      <c r="AE676" s="213"/>
      <c r="AF676" s="213"/>
      <c r="AG676" s="213" t="s">
        <v>149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1" x14ac:dyDescent="0.2">
      <c r="A677" s="232">
        <v>101</v>
      </c>
      <c r="B677" s="233" t="s">
        <v>569</v>
      </c>
      <c r="C677" s="252" t="s">
        <v>570</v>
      </c>
      <c r="D677" s="234" t="s">
        <v>153</v>
      </c>
      <c r="E677" s="235">
        <v>134.69049999999999</v>
      </c>
      <c r="F677" s="236"/>
      <c r="G677" s="237">
        <f>ROUND(E677*F677,2)</f>
        <v>0</v>
      </c>
      <c r="H677" s="236"/>
      <c r="I677" s="237">
        <f>ROUND(E677*H677,2)</f>
        <v>0</v>
      </c>
      <c r="J677" s="236"/>
      <c r="K677" s="237">
        <f>ROUND(E677*J677,2)</f>
        <v>0</v>
      </c>
      <c r="L677" s="237">
        <v>15</v>
      </c>
      <c r="M677" s="237">
        <f>G677*(1+L677/100)</f>
        <v>0</v>
      </c>
      <c r="N677" s="237">
        <v>1.4999999999999999E-4</v>
      </c>
      <c r="O677" s="237">
        <f>ROUND(E677*N677,2)</f>
        <v>0.02</v>
      </c>
      <c r="P677" s="237">
        <v>0</v>
      </c>
      <c r="Q677" s="237">
        <f>ROUND(E677*P677,2)</f>
        <v>0</v>
      </c>
      <c r="R677" s="237" t="s">
        <v>565</v>
      </c>
      <c r="S677" s="237" t="s">
        <v>143</v>
      </c>
      <c r="T677" s="238" t="s">
        <v>143</v>
      </c>
      <c r="U677" s="222">
        <v>0.10191</v>
      </c>
      <c r="V677" s="222">
        <f>ROUND(E677*U677,2)</f>
        <v>13.73</v>
      </c>
      <c r="W677" s="222"/>
      <c r="X677" s="222" t="s">
        <v>144</v>
      </c>
      <c r="Y677" s="213"/>
      <c r="Z677" s="213"/>
      <c r="AA677" s="213"/>
      <c r="AB677" s="213"/>
      <c r="AC677" s="213"/>
      <c r="AD677" s="213"/>
      <c r="AE677" s="213"/>
      <c r="AF677" s="213"/>
      <c r="AG677" s="213" t="s">
        <v>145</v>
      </c>
      <c r="AH677" s="213"/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">
      <c r="A678" s="220"/>
      <c r="B678" s="221"/>
      <c r="C678" s="254" t="s">
        <v>170</v>
      </c>
      <c r="D678" s="223"/>
      <c r="E678" s="224"/>
      <c r="F678" s="222"/>
      <c r="G678" s="222"/>
      <c r="H678" s="222"/>
      <c r="I678" s="222"/>
      <c r="J678" s="222"/>
      <c r="K678" s="222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13"/>
      <c r="Z678" s="213"/>
      <c r="AA678" s="213"/>
      <c r="AB678" s="213"/>
      <c r="AC678" s="213"/>
      <c r="AD678" s="213"/>
      <c r="AE678" s="213"/>
      <c r="AF678" s="213"/>
      <c r="AG678" s="213" t="s">
        <v>149</v>
      </c>
      <c r="AH678" s="213">
        <v>0</v>
      </c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">
      <c r="A679" s="220"/>
      <c r="B679" s="221"/>
      <c r="C679" s="254" t="s">
        <v>171</v>
      </c>
      <c r="D679" s="223"/>
      <c r="E679" s="224"/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3"/>
      <c r="Z679" s="213"/>
      <c r="AA679" s="213"/>
      <c r="AB679" s="213"/>
      <c r="AC679" s="213"/>
      <c r="AD679" s="213"/>
      <c r="AE679" s="213"/>
      <c r="AF679" s="213"/>
      <c r="AG679" s="213" t="s">
        <v>149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">
      <c r="A680" s="220"/>
      <c r="B680" s="221"/>
      <c r="C680" s="254" t="s">
        <v>172</v>
      </c>
      <c r="D680" s="223"/>
      <c r="E680" s="224">
        <v>8.2799999999999994</v>
      </c>
      <c r="F680" s="222"/>
      <c r="G680" s="222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3"/>
      <c r="Z680" s="213"/>
      <c r="AA680" s="213"/>
      <c r="AB680" s="213"/>
      <c r="AC680" s="213"/>
      <c r="AD680" s="213"/>
      <c r="AE680" s="213"/>
      <c r="AF680" s="213"/>
      <c r="AG680" s="213" t="s">
        <v>149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">
      <c r="A681" s="220"/>
      <c r="B681" s="221"/>
      <c r="C681" s="254" t="s">
        <v>173</v>
      </c>
      <c r="D681" s="223"/>
      <c r="E681" s="224">
        <v>16.920000000000002</v>
      </c>
      <c r="F681" s="222"/>
      <c r="G681" s="222"/>
      <c r="H681" s="222"/>
      <c r="I681" s="222"/>
      <c r="J681" s="222"/>
      <c r="K681" s="222"/>
      <c r="L681" s="222"/>
      <c r="M681" s="222"/>
      <c r="N681" s="222"/>
      <c r="O681" s="222"/>
      <c r="P681" s="222"/>
      <c r="Q681" s="222"/>
      <c r="R681" s="222"/>
      <c r="S681" s="222"/>
      <c r="T681" s="222"/>
      <c r="U681" s="222"/>
      <c r="V681" s="222"/>
      <c r="W681" s="222"/>
      <c r="X681" s="222"/>
      <c r="Y681" s="213"/>
      <c r="Z681" s="213"/>
      <c r="AA681" s="213"/>
      <c r="AB681" s="213"/>
      <c r="AC681" s="213"/>
      <c r="AD681" s="213"/>
      <c r="AE681" s="213"/>
      <c r="AF681" s="213"/>
      <c r="AG681" s="213" t="s">
        <v>149</v>
      </c>
      <c r="AH681" s="213">
        <v>0</v>
      </c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">
      <c r="A682" s="220"/>
      <c r="B682" s="221"/>
      <c r="C682" s="254" t="s">
        <v>174</v>
      </c>
      <c r="D682" s="223"/>
      <c r="E682" s="224"/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3"/>
      <c r="Z682" s="213"/>
      <c r="AA682" s="213"/>
      <c r="AB682" s="213"/>
      <c r="AC682" s="213"/>
      <c r="AD682" s="213"/>
      <c r="AE682" s="213"/>
      <c r="AF682" s="213"/>
      <c r="AG682" s="213" t="s">
        <v>149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">
      <c r="A683" s="220"/>
      <c r="B683" s="221"/>
      <c r="C683" s="254" t="s">
        <v>175</v>
      </c>
      <c r="D683" s="223"/>
      <c r="E683" s="224">
        <v>-1.6745000000000001</v>
      </c>
      <c r="F683" s="222"/>
      <c r="G683" s="222"/>
      <c r="H683" s="222"/>
      <c r="I683" s="222"/>
      <c r="J683" s="222"/>
      <c r="K683" s="222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13"/>
      <c r="Z683" s="213"/>
      <c r="AA683" s="213"/>
      <c r="AB683" s="213"/>
      <c r="AC683" s="213"/>
      <c r="AD683" s="213"/>
      <c r="AE683" s="213"/>
      <c r="AF683" s="213"/>
      <c r="AG683" s="213" t="s">
        <v>149</v>
      </c>
      <c r="AH683" s="213">
        <v>0</v>
      </c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">
      <c r="A684" s="220"/>
      <c r="B684" s="221"/>
      <c r="C684" s="254" t="s">
        <v>176</v>
      </c>
      <c r="D684" s="223"/>
      <c r="E684" s="224">
        <v>-1.4775</v>
      </c>
      <c r="F684" s="222"/>
      <c r="G684" s="222"/>
      <c r="H684" s="222"/>
      <c r="I684" s="222"/>
      <c r="J684" s="222"/>
      <c r="K684" s="222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13"/>
      <c r="Z684" s="213"/>
      <c r="AA684" s="213"/>
      <c r="AB684" s="213"/>
      <c r="AC684" s="213"/>
      <c r="AD684" s="213"/>
      <c r="AE684" s="213"/>
      <c r="AF684" s="213"/>
      <c r="AG684" s="213" t="s">
        <v>149</v>
      </c>
      <c r="AH684" s="213">
        <v>0</v>
      </c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1" x14ac:dyDescent="0.2">
      <c r="A685" s="220"/>
      <c r="B685" s="221"/>
      <c r="C685" s="254" t="s">
        <v>177</v>
      </c>
      <c r="D685" s="223"/>
      <c r="E685" s="224">
        <v>-1.7729999999999999</v>
      </c>
      <c r="F685" s="222"/>
      <c r="G685" s="222"/>
      <c r="H685" s="222"/>
      <c r="I685" s="222"/>
      <c r="J685" s="222"/>
      <c r="K685" s="222"/>
      <c r="L685" s="222"/>
      <c r="M685" s="222"/>
      <c r="N685" s="222"/>
      <c r="O685" s="222"/>
      <c r="P685" s="222"/>
      <c r="Q685" s="222"/>
      <c r="R685" s="222"/>
      <c r="S685" s="222"/>
      <c r="T685" s="222"/>
      <c r="U685" s="222"/>
      <c r="V685" s="222"/>
      <c r="W685" s="222"/>
      <c r="X685" s="222"/>
      <c r="Y685" s="213"/>
      <c r="Z685" s="213"/>
      <c r="AA685" s="213"/>
      <c r="AB685" s="213"/>
      <c r="AC685" s="213"/>
      <c r="AD685" s="213"/>
      <c r="AE685" s="213"/>
      <c r="AF685" s="213"/>
      <c r="AG685" s="213" t="s">
        <v>149</v>
      </c>
      <c r="AH685" s="213">
        <v>0</v>
      </c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">
      <c r="A686" s="220"/>
      <c r="B686" s="221"/>
      <c r="C686" s="254" t="s">
        <v>178</v>
      </c>
      <c r="D686" s="223"/>
      <c r="E686" s="224"/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3"/>
      <c r="Z686" s="213"/>
      <c r="AA686" s="213"/>
      <c r="AB686" s="213"/>
      <c r="AC686" s="213"/>
      <c r="AD686" s="213"/>
      <c r="AE686" s="213"/>
      <c r="AF686" s="213"/>
      <c r="AG686" s="213" t="s">
        <v>149</v>
      </c>
      <c r="AH686" s="213">
        <v>0</v>
      </c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1" x14ac:dyDescent="0.2">
      <c r="A687" s="220"/>
      <c r="B687" s="221"/>
      <c r="C687" s="254" t="s">
        <v>179</v>
      </c>
      <c r="D687" s="223"/>
      <c r="E687" s="224">
        <v>1.84</v>
      </c>
      <c r="F687" s="222"/>
      <c r="G687" s="222"/>
      <c r="H687" s="222"/>
      <c r="I687" s="222"/>
      <c r="J687" s="222"/>
      <c r="K687" s="222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13"/>
      <c r="Z687" s="213"/>
      <c r="AA687" s="213"/>
      <c r="AB687" s="213"/>
      <c r="AC687" s="213"/>
      <c r="AD687" s="213"/>
      <c r="AE687" s="213"/>
      <c r="AF687" s="213"/>
      <c r="AG687" s="213" t="s">
        <v>149</v>
      </c>
      <c r="AH687" s="213">
        <v>0</v>
      </c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">
      <c r="A688" s="220"/>
      <c r="B688" s="221"/>
      <c r="C688" s="254" t="s">
        <v>180</v>
      </c>
      <c r="D688" s="223"/>
      <c r="E688" s="224">
        <v>0.57999999999999996</v>
      </c>
      <c r="F688" s="222"/>
      <c r="G688" s="222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3"/>
      <c r="Z688" s="213"/>
      <c r="AA688" s="213"/>
      <c r="AB688" s="213"/>
      <c r="AC688" s="213"/>
      <c r="AD688" s="213"/>
      <c r="AE688" s="213"/>
      <c r="AF688" s="213"/>
      <c r="AG688" s="213" t="s">
        <v>149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">
      <c r="A689" s="220"/>
      <c r="B689" s="221"/>
      <c r="C689" s="254" t="s">
        <v>181</v>
      </c>
      <c r="D689" s="223"/>
      <c r="E689" s="224">
        <v>0.37</v>
      </c>
      <c r="F689" s="222"/>
      <c r="G689" s="222"/>
      <c r="H689" s="222"/>
      <c r="I689" s="222"/>
      <c r="J689" s="222"/>
      <c r="K689" s="222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13"/>
      <c r="Z689" s="213"/>
      <c r="AA689" s="213"/>
      <c r="AB689" s="213"/>
      <c r="AC689" s="213"/>
      <c r="AD689" s="213"/>
      <c r="AE689" s="213"/>
      <c r="AF689" s="213"/>
      <c r="AG689" s="213" t="s">
        <v>149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">
      <c r="A690" s="220"/>
      <c r="B690" s="221"/>
      <c r="C690" s="254" t="s">
        <v>182</v>
      </c>
      <c r="D690" s="223"/>
      <c r="E690" s="224">
        <v>0.96</v>
      </c>
      <c r="F690" s="222"/>
      <c r="G690" s="222"/>
      <c r="H690" s="222"/>
      <c r="I690" s="222"/>
      <c r="J690" s="222"/>
      <c r="K690" s="222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13"/>
      <c r="Z690" s="213"/>
      <c r="AA690" s="213"/>
      <c r="AB690" s="213"/>
      <c r="AC690" s="213"/>
      <c r="AD690" s="213"/>
      <c r="AE690" s="213"/>
      <c r="AF690" s="213"/>
      <c r="AG690" s="213" t="s">
        <v>149</v>
      </c>
      <c r="AH690" s="213">
        <v>0</v>
      </c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">
      <c r="A691" s="220"/>
      <c r="B691" s="221"/>
      <c r="C691" s="254" t="s">
        <v>183</v>
      </c>
      <c r="D691" s="223"/>
      <c r="E691" s="224">
        <v>0.25</v>
      </c>
      <c r="F691" s="222"/>
      <c r="G691" s="222"/>
      <c r="H691" s="222"/>
      <c r="I691" s="222"/>
      <c r="J691" s="222"/>
      <c r="K691" s="222"/>
      <c r="L691" s="222"/>
      <c r="M691" s="222"/>
      <c r="N691" s="222"/>
      <c r="O691" s="222"/>
      <c r="P691" s="222"/>
      <c r="Q691" s="222"/>
      <c r="R691" s="222"/>
      <c r="S691" s="222"/>
      <c r="T691" s="222"/>
      <c r="U691" s="222"/>
      <c r="V691" s="222"/>
      <c r="W691" s="222"/>
      <c r="X691" s="222"/>
      <c r="Y691" s="213"/>
      <c r="Z691" s="213"/>
      <c r="AA691" s="213"/>
      <c r="AB691" s="213"/>
      <c r="AC691" s="213"/>
      <c r="AD691" s="213"/>
      <c r="AE691" s="213"/>
      <c r="AF691" s="213"/>
      <c r="AG691" s="213" t="s">
        <v>149</v>
      </c>
      <c r="AH691" s="213">
        <v>0</v>
      </c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1" x14ac:dyDescent="0.2">
      <c r="A692" s="220"/>
      <c r="B692" s="221"/>
      <c r="C692" s="254" t="s">
        <v>184</v>
      </c>
      <c r="D692" s="223"/>
      <c r="E692" s="224">
        <v>0.6</v>
      </c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3"/>
      <c r="Z692" s="213"/>
      <c r="AA692" s="213"/>
      <c r="AB692" s="213"/>
      <c r="AC692" s="213"/>
      <c r="AD692" s="213"/>
      <c r="AE692" s="213"/>
      <c r="AF692" s="213"/>
      <c r="AG692" s="213" t="s">
        <v>149</v>
      </c>
      <c r="AH692" s="213">
        <v>0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">
      <c r="A693" s="220"/>
      <c r="B693" s="221"/>
      <c r="C693" s="254" t="s">
        <v>185</v>
      </c>
      <c r="D693" s="223"/>
      <c r="E693" s="224">
        <v>1.3</v>
      </c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3"/>
      <c r="Z693" s="213"/>
      <c r="AA693" s="213"/>
      <c r="AB693" s="213"/>
      <c r="AC693" s="213"/>
      <c r="AD693" s="213"/>
      <c r="AE693" s="213"/>
      <c r="AF693" s="213"/>
      <c r="AG693" s="213" t="s">
        <v>149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1" x14ac:dyDescent="0.2">
      <c r="A694" s="220"/>
      <c r="B694" s="221"/>
      <c r="C694" s="254" t="s">
        <v>186</v>
      </c>
      <c r="D694" s="223"/>
      <c r="E694" s="224">
        <v>1.48</v>
      </c>
      <c r="F694" s="222"/>
      <c r="G694" s="222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3"/>
      <c r="Z694" s="213"/>
      <c r="AA694" s="213"/>
      <c r="AB694" s="213"/>
      <c r="AC694" s="213"/>
      <c r="AD694" s="213"/>
      <c r="AE694" s="213"/>
      <c r="AF694" s="213"/>
      <c r="AG694" s="213" t="s">
        <v>149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1" x14ac:dyDescent="0.2">
      <c r="A695" s="220"/>
      <c r="B695" s="221"/>
      <c r="C695" s="254" t="s">
        <v>187</v>
      </c>
      <c r="D695" s="223"/>
      <c r="E695" s="224"/>
      <c r="F695" s="222"/>
      <c r="G695" s="222"/>
      <c r="H695" s="222"/>
      <c r="I695" s="222"/>
      <c r="J695" s="222"/>
      <c r="K695" s="222"/>
      <c r="L695" s="222"/>
      <c r="M695" s="222"/>
      <c r="N695" s="222"/>
      <c r="O695" s="222"/>
      <c r="P695" s="222"/>
      <c r="Q695" s="222"/>
      <c r="R695" s="222"/>
      <c r="S695" s="222"/>
      <c r="T695" s="222"/>
      <c r="U695" s="222"/>
      <c r="V695" s="222"/>
      <c r="W695" s="222"/>
      <c r="X695" s="222"/>
      <c r="Y695" s="213"/>
      <c r="Z695" s="213"/>
      <c r="AA695" s="213"/>
      <c r="AB695" s="213"/>
      <c r="AC695" s="213"/>
      <c r="AD695" s="213"/>
      <c r="AE695" s="213"/>
      <c r="AF695" s="213"/>
      <c r="AG695" s="213" t="s">
        <v>149</v>
      </c>
      <c r="AH695" s="213">
        <v>0</v>
      </c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1" x14ac:dyDescent="0.2">
      <c r="A696" s="220"/>
      <c r="B696" s="221"/>
      <c r="C696" s="254" t="s">
        <v>156</v>
      </c>
      <c r="D696" s="223"/>
      <c r="E696" s="224"/>
      <c r="F696" s="222"/>
      <c r="G696" s="222"/>
      <c r="H696" s="222"/>
      <c r="I696" s="222"/>
      <c r="J696" s="222"/>
      <c r="K696" s="222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13"/>
      <c r="Z696" s="213"/>
      <c r="AA696" s="213"/>
      <c r="AB696" s="213"/>
      <c r="AC696" s="213"/>
      <c r="AD696" s="213"/>
      <c r="AE696" s="213"/>
      <c r="AF696" s="213"/>
      <c r="AG696" s="213" t="s">
        <v>149</v>
      </c>
      <c r="AH696" s="213">
        <v>0</v>
      </c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">
      <c r="A697" s="220"/>
      <c r="B697" s="221"/>
      <c r="C697" s="254" t="s">
        <v>188</v>
      </c>
      <c r="D697" s="223"/>
      <c r="E697" s="224">
        <v>15.39</v>
      </c>
      <c r="F697" s="222"/>
      <c r="G697" s="222"/>
      <c r="H697" s="222"/>
      <c r="I697" s="222"/>
      <c r="J697" s="222"/>
      <c r="K697" s="222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13"/>
      <c r="Z697" s="213"/>
      <c r="AA697" s="213"/>
      <c r="AB697" s="213"/>
      <c r="AC697" s="213"/>
      <c r="AD697" s="213"/>
      <c r="AE697" s="213"/>
      <c r="AF697" s="213"/>
      <c r="AG697" s="213" t="s">
        <v>149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">
      <c r="A698" s="220"/>
      <c r="B698" s="221"/>
      <c r="C698" s="254" t="s">
        <v>189</v>
      </c>
      <c r="D698" s="223"/>
      <c r="E698" s="224">
        <v>10.29</v>
      </c>
      <c r="F698" s="222"/>
      <c r="G698" s="222"/>
      <c r="H698" s="222"/>
      <c r="I698" s="222"/>
      <c r="J698" s="222"/>
      <c r="K698" s="222"/>
      <c r="L698" s="222"/>
      <c r="M698" s="222"/>
      <c r="N698" s="222"/>
      <c r="O698" s="222"/>
      <c r="P698" s="222"/>
      <c r="Q698" s="222"/>
      <c r="R698" s="222"/>
      <c r="S698" s="222"/>
      <c r="T698" s="222"/>
      <c r="U698" s="222"/>
      <c r="V698" s="222"/>
      <c r="W698" s="222"/>
      <c r="X698" s="222"/>
      <c r="Y698" s="213"/>
      <c r="Z698" s="213"/>
      <c r="AA698" s="213"/>
      <c r="AB698" s="213"/>
      <c r="AC698" s="213"/>
      <c r="AD698" s="213"/>
      <c r="AE698" s="213"/>
      <c r="AF698" s="213"/>
      <c r="AG698" s="213" t="s">
        <v>149</v>
      </c>
      <c r="AH698" s="213">
        <v>0</v>
      </c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">
      <c r="A699" s="220"/>
      <c r="B699" s="221"/>
      <c r="C699" s="254" t="s">
        <v>190</v>
      </c>
      <c r="D699" s="223"/>
      <c r="E699" s="224">
        <v>11.88</v>
      </c>
      <c r="F699" s="222"/>
      <c r="G699" s="222"/>
      <c r="H699" s="222"/>
      <c r="I699" s="222"/>
      <c r="J699" s="222"/>
      <c r="K699" s="222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13"/>
      <c r="Z699" s="213"/>
      <c r="AA699" s="213"/>
      <c r="AB699" s="213"/>
      <c r="AC699" s="213"/>
      <c r="AD699" s="213"/>
      <c r="AE699" s="213"/>
      <c r="AF699" s="213"/>
      <c r="AG699" s="213" t="s">
        <v>149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1" x14ac:dyDescent="0.2">
      <c r="A700" s="220"/>
      <c r="B700" s="221"/>
      <c r="C700" s="254" t="s">
        <v>191</v>
      </c>
      <c r="D700" s="223"/>
      <c r="E700" s="224">
        <v>2.1</v>
      </c>
      <c r="F700" s="222"/>
      <c r="G700" s="222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3"/>
      <c r="Z700" s="213"/>
      <c r="AA700" s="213"/>
      <c r="AB700" s="213"/>
      <c r="AC700" s="213"/>
      <c r="AD700" s="213"/>
      <c r="AE700" s="213"/>
      <c r="AF700" s="213"/>
      <c r="AG700" s="213" t="s">
        <v>149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1" x14ac:dyDescent="0.2">
      <c r="A701" s="220"/>
      <c r="B701" s="221"/>
      <c r="C701" s="254" t="s">
        <v>192</v>
      </c>
      <c r="D701" s="223"/>
      <c r="E701" s="224"/>
      <c r="F701" s="222"/>
      <c r="G701" s="222"/>
      <c r="H701" s="222"/>
      <c r="I701" s="222"/>
      <c r="J701" s="222"/>
      <c r="K701" s="222"/>
      <c r="L701" s="222"/>
      <c r="M701" s="222"/>
      <c r="N701" s="222"/>
      <c r="O701" s="222"/>
      <c r="P701" s="222"/>
      <c r="Q701" s="222"/>
      <c r="R701" s="222"/>
      <c r="S701" s="222"/>
      <c r="T701" s="222"/>
      <c r="U701" s="222"/>
      <c r="V701" s="222"/>
      <c r="W701" s="222"/>
      <c r="X701" s="222"/>
      <c r="Y701" s="213"/>
      <c r="Z701" s="213"/>
      <c r="AA701" s="213"/>
      <c r="AB701" s="213"/>
      <c r="AC701" s="213"/>
      <c r="AD701" s="213"/>
      <c r="AE701" s="213"/>
      <c r="AF701" s="213"/>
      <c r="AG701" s="213" t="s">
        <v>149</v>
      </c>
      <c r="AH701" s="213">
        <v>0</v>
      </c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1" x14ac:dyDescent="0.2">
      <c r="A702" s="220"/>
      <c r="B702" s="221"/>
      <c r="C702" s="254" t="s">
        <v>193</v>
      </c>
      <c r="D702" s="223"/>
      <c r="E702" s="224">
        <v>0.67500000000000004</v>
      </c>
      <c r="F702" s="222"/>
      <c r="G702" s="222"/>
      <c r="H702" s="222"/>
      <c r="I702" s="222"/>
      <c r="J702" s="222"/>
      <c r="K702" s="222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13"/>
      <c r="Z702" s="213"/>
      <c r="AA702" s="213"/>
      <c r="AB702" s="213"/>
      <c r="AC702" s="213"/>
      <c r="AD702" s="213"/>
      <c r="AE702" s="213"/>
      <c r="AF702" s="213"/>
      <c r="AG702" s="213" t="s">
        <v>149</v>
      </c>
      <c r="AH702" s="213">
        <v>0</v>
      </c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">
      <c r="A703" s="220"/>
      <c r="B703" s="221"/>
      <c r="C703" s="254" t="s">
        <v>194</v>
      </c>
      <c r="D703" s="223"/>
      <c r="E703" s="224">
        <v>4.7249999999999996</v>
      </c>
      <c r="F703" s="222"/>
      <c r="G703" s="22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3"/>
      <c r="Z703" s="213"/>
      <c r="AA703" s="213"/>
      <c r="AB703" s="213"/>
      <c r="AC703" s="213"/>
      <c r="AD703" s="213"/>
      <c r="AE703" s="213"/>
      <c r="AF703" s="213"/>
      <c r="AG703" s="213" t="s">
        <v>149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">
      <c r="A704" s="220"/>
      <c r="B704" s="221"/>
      <c r="C704" s="254" t="s">
        <v>195</v>
      </c>
      <c r="D704" s="223"/>
      <c r="E704" s="224"/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3"/>
      <c r="Z704" s="213"/>
      <c r="AA704" s="213"/>
      <c r="AB704" s="213"/>
      <c r="AC704" s="213"/>
      <c r="AD704" s="213"/>
      <c r="AE704" s="213"/>
      <c r="AF704" s="213"/>
      <c r="AG704" s="213" t="s">
        <v>149</v>
      </c>
      <c r="AH704" s="213">
        <v>0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outlineLevel="1" x14ac:dyDescent="0.2">
      <c r="A705" s="220"/>
      <c r="B705" s="221"/>
      <c r="C705" s="254" t="s">
        <v>196</v>
      </c>
      <c r="D705" s="223"/>
      <c r="E705" s="224">
        <v>-1.4450000000000001</v>
      </c>
      <c r="F705" s="222"/>
      <c r="G705" s="222"/>
      <c r="H705" s="222"/>
      <c r="I705" s="222"/>
      <c r="J705" s="222"/>
      <c r="K705" s="222"/>
      <c r="L705" s="222"/>
      <c r="M705" s="222"/>
      <c r="N705" s="222"/>
      <c r="O705" s="222"/>
      <c r="P705" s="222"/>
      <c r="Q705" s="222"/>
      <c r="R705" s="222"/>
      <c r="S705" s="222"/>
      <c r="T705" s="222"/>
      <c r="U705" s="222"/>
      <c r="V705" s="222"/>
      <c r="W705" s="222"/>
      <c r="X705" s="222"/>
      <c r="Y705" s="213"/>
      <c r="Z705" s="213"/>
      <c r="AA705" s="213"/>
      <c r="AB705" s="213"/>
      <c r="AC705" s="213"/>
      <c r="AD705" s="213"/>
      <c r="AE705" s="213"/>
      <c r="AF705" s="213"/>
      <c r="AG705" s="213" t="s">
        <v>149</v>
      </c>
      <c r="AH705" s="213">
        <v>0</v>
      </c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1" x14ac:dyDescent="0.2">
      <c r="A706" s="220"/>
      <c r="B706" s="221"/>
      <c r="C706" s="254" t="s">
        <v>197</v>
      </c>
      <c r="D706" s="223"/>
      <c r="E706" s="224">
        <v>-3.9375</v>
      </c>
      <c r="F706" s="222"/>
      <c r="G706" s="222"/>
      <c r="H706" s="222"/>
      <c r="I706" s="222"/>
      <c r="J706" s="222"/>
      <c r="K706" s="222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13"/>
      <c r="Z706" s="213"/>
      <c r="AA706" s="213"/>
      <c r="AB706" s="213"/>
      <c r="AC706" s="213"/>
      <c r="AD706" s="213"/>
      <c r="AE706" s="213"/>
      <c r="AF706" s="213"/>
      <c r="AG706" s="213" t="s">
        <v>149</v>
      </c>
      <c r="AH706" s="213">
        <v>0</v>
      </c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">
      <c r="A707" s="220"/>
      <c r="B707" s="221"/>
      <c r="C707" s="254" t="s">
        <v>198</v>
      </c>
      <c r="D707" s="223"/>
      <c r="E707" s="224">
        <v>-1.7170000000000001</v>
      </c>
      <c r="F707" s="222"/>
      <c r="G707" s="222"/>
      <c r="H707" s="222"/>
      <c r="I707" s="222"/>
      <c r="J707" s="222"/>
      <c r="K707" s="222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13"/>
      <c r="Z707" s="213"/>
      <c r="AA707" s="213"/>
      <c r="AB707" s="213"/>
      <c r="AC707" s="213"/>
      <c r="AD707" s="213"/>
      <c r="AE707" s="213"/>
      <c r="AF707" s="213"/>
      <c r="AG707" s="213" t="s">
        <v>149</v>
      </c>
      <c r="AH707" s="213">
        <v>0</v>
      </c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outlineLevel="1" x14ac:dyDescent="0.2">
      <c r="A708" s="220"/>
      <c r="B708" s="221"/>
      <c r="C708" s="254" t="s">
        <v>158</v>
      </c>
      <c r="D708" s="223"/>
      <c r="E708" s="224"/>
      <c r="F708" s="222"/>
      <c r="G708" s="222"/>
      <c r="H708" s="222"/>
      <c r="I708" s="222"/>
      <c r="J708" s="222"/>
      <c r="K708" s="222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13"/>
      <c r="Z708" s="213"/>
      <c r="AA708" s="213"/>
      <c r="AB708" s="213"/>
      <c r="AC708" s="213"/>
      <c r="AD708" s="213"/>
      <c r="AE708" s="213"/>
      <c r="AF708" s="213"/>
      <c r="AG708" s="213" t="s">
        <v>149</v>
      </c>
      <c r="AH708" s="213">
        <v>0</v>
      </c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1" x14ac:dyDescent="0.2">
      <c r="A709" s="220"/>
      <c r="B709" s="221"/>
      <c r="C709" s="254" t="s">
        <v>199</v>
      </c>
      <c r="D709" s="223"/>
      <c r="E709" s="224">
        <v>28.8</v>
      </c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3"/>
      <c r="Z709" s="213"/>
      <c r="AA709" s="213"/>
      <c r="AB709" s="213"/>
      <c r="AC709" s="213"/>
      <c r="AD709" s="213"/>
      <c r="AE709" s="213"/>
      <c r="AF709" s="213"/>
      <c r="AG709" s="213" t="s">
        <v>149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">
      <c r="A710" s="220"/>
      <c r="B710" s="221"/>
      <c r="C710" s="254" t="s">
        <v>192</v>
      </c>
      <c r="D710" s="223"/>
      <c r="E710" s="224"/>
      <c r="F710" s="222"/>
      <c r="G710" s="222"/>
      <c r="H710" s="222"/>
      <c r="I710" s="222"/>
      <c r="J710" s="222"/>
      <c r="K710" s="222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13"/>
      <c r="Z710" s="213"/>
      <c r="AA710" s="213"/>
      <c r="AB710" s="213"/>
      <c r="AC710" s="213"/>
      <c r="AD710" s="213"/>
      <c r="AE710" s="213"/>
      <c r="AF710" s="213"/>
      <c r="AG710" s="213" t="s">
        <v>149</v>
      </c>
      <c r="AH710" s="213">
        <v>0</v>
      </c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1" x14ac:dyDescent="0.2">
      <c r="A711" s="220"/>
      <c r="B711" s="221"/>
      <c r="C711" s="254" t="s">
        <v>200</v>
      </c>
      <c r="D711" s="223"/>
      <c r="E711" s="224">
        <v>0.29249999999999998</v>
      </c>
      <c r="F711" s="222"/>
      <c r="G711" s="222"/>
      <c r="H711" s="222"/>
      <c r="I711" s="222"/>
      <c r="J711" s="222"/>
      <c r="K711" s="222"/>
      <c r="L711" s="222"/>
      <c r="M711" s="222"/>
      <c r="N711" s="222"/>
      <c r="O711" s="222"/>
      <c r="P711" s="222"/>
      <c r="Q711" s="222"/>
      <c r="R711" s="222"/>
      <c r="S711" s="222"/>
      <c r="T711" s="222"/>
      <c r="U711" s="222"/>
      <c r="V711" s="222"/>
      <c r="W711" s="222"/>
      <c r="X711" s="222"/>
      <c r="Y711" s="213"/>
      <c r="Z711" s="213"/>
      <c r="AA711" s="213"/>
      <c r="AB711" s="213"/>
      <c r="AC711" s="213"/>
      <c r="AD711" s="213"/>
      <c r="AE711" s="213"/>
      <c r="AF711" s="213"/>
      <c r="AG711" s="213" t="s">
        <v>149</v>
      </c>
      <c r="AH711" s="213">
        <v>0</v>
      </c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outlineLevel="1" x14ac:dyDescent="0.2">
      <c r="A712" s="220"/>
      <c r="B712" s="221"/>
      <c r="C712" s="254" t="s">
        <v>201</v>
      </c>
      <c r="D712" s="223"/>
      <c r="E712" s="224">
        <v>1.575</v>
      </c>
      <c r="F712" s="222"/>
      <c r="G712" s="222"/>
      <c r="H712" s="222"/>
      <c r="I712" s="222"/>
      <c r="J712" s="222"/>
      <c r="K712" s="222"/>
      <c r="L712" s="222"/>
      <c r="M712" s="222"/>
      <c r="N712" s="222"/>
      <c r="O712" s="222"/>
      <c r="P712" s="222"/>
      <c r="Q712" s="222"/>
      <c r="R712" s="222"/>
      <c r="S712" s="222"/>
      <c r="T712" s="222"/>
      <c r="U712" s="222"/>
      <c r="V712" s="222"/>
      <c r="W712" s="222"/>
      <c r="X712" s="222"/>
      <c r="Y712" s="213"/>
      <c r="Z712" s="213"/>
      <c r="AA712" s="213"/>
      <c r="AB712" s="213"/>
      <c r="AC712" s="213"/>
      <c r="AD712" s="213"/>
      <c r="AE712" s="213"/>
      <c r="AF712" s="213"/>
      <c r="AG712" s="213" t="s">
        <v>149</v>
      </c>
      <c r="AH712" s="213">
        <v>0</v>
      </c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1" x14ac:dyDescent="0.2">
      <c r="A713" s="220"/>
      <c r="B713" s="221"/>
      <c r="C713" s="254" t="s">
        <v>174</v>
      </c>
      <c r="D713" s="223"/>
      <c r="E713" s="224"/>
      <c r="F713" s="222"/>
      <c r="G713" s="222"/>
      <c r="H713" s="222"/>
      <c r="I713" s="222"/>
      <c r="J713" s="222"/>
      <c r="K713" s="222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13"/>
      <c r="Z713" s="213"/>
      <c r="AA713" s="213"/>
      <c r="AB713" s="213"/>
      <c r="AC713" s="213"/>
      <c r="AD713" s="213"/>
      <c r="AE713" s="213"/>
      <c r="AF713" s="213"/>
      <c r="AG713" s="213" t="s">
        <v>149</v>
      </c>
      <c r="AH713" s="213">
        <v>0</v>
      </c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1" x14ac:dyDescent="0.2">
      <c r="A714" s="220"/>
      <c r="B714" s="221"/>
      <c r="C714" s="254" t="s">
        <v>198</v>
      </c>
      <c r="D714" s="223"/>
      <c r="E714" s="224">
        <v>-1.7170000000000001</v>
      </c>
      <c r="F714" s="222"/>
      <c r="G714" s="222"/>
      <c r="H714" s="222"/>
      <c r="I714" s="222"/>
      <c r="J714" s="222"/>
      <c r="K714" s="222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13"/>
      <c r="Z714" s="213"/>
      <c r="AA714" s="213"/>
      <c r="AB714" s="213"/>
      <c r="AC714" s="213"/>
      <c r="AD714" s="213"/>
      <c r="AE714" s="213"/>
      <c r="AF714" s="213"/>
      <c r="AG714" s="213" t="s">
        <v>149</v>
      </c>
      <c r="AH714" s="213">
        <v>0</v>
      </c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">
      <c r="A715" s="220"/>
      <c r="B715" s="221"/>
      <c r="C715" s="254" t="s">
        <v>202</v>
      </c>
      <c r="D715" s="223"/>
      <c r="E715" s="224">
        <v>-1.1375</v>
      </c>
      <c r="F715" s="222"/>
      <c r="G715" s="222"/>
      <c r="H715" s="222"/>
      <c r="I715" s="222"/>
      <c r="J715" s="222"/>
      <c r="K715" s="222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13"/>
      <c r="Z715" s="213"/>
      <c r="AA715" s="213"/>
      <c r="AB715" s="213"/>
      <c r="AC715" s="213"/>
      <c r="AD715" s="213"/>
      <c r="AE715" s="213"/>
      <c r="AF715" s="213"/>
      <c r="AG715" s="213" t="s">
        <v>149</v>
      </c>
      <c r="AH715" s="213">
        <v>0</v>
      </c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outlineLevel="1" x14ac:dyDescent="0.2">
      <c r="A716" s="220"/>
      <c r="B716" s="221"/>
      <c r="C716" s="254" t="s">
        <v>203</v>
      </c>
      <c r="D716" s="223"/>
      <c r="E716" s="224">
        <v>-1.379</v>
      </c>
      <c r="F716" s="222"/>
      <c r="G716" s="222"/>
      <c r="H716" s="222"/>
      <c r="I716" s="222"/>
      <c r="J716" s="222"/>
      <c r="K716" s="222"/>
      <c r="L716" s="222"/>
      <c r="M716" s="222"/>
      <c r="N716" s="222"/>
      <c r="O716" s="222"/>
      <c r="P716" s="222"/>
      <c r="Q716" s="222"/>
      <c r="R716" s="222"/>
      <c r="S716" s="222"/>
      <c r="T716" s="222"/>
      <c r="U716" s="222"/>
      <c r="V716" s="222"/>
      <c r="W716" s="222"/>
      <c r="X716" s="222"/>
      <c r="Y716" s="213"/>
      <c r="Z716" s="213"/>
      <c r="AA716" s="213"/>
      <c r="AB716" s="213"/>
      <c r="AC716" s="213"/>
      <c r="AD716" s="213"/>
      <c r="AE716" s="213"/>
      <c r="AF716" s="213"/>
      <c r="AG716" s="213" t="s">
        <v>149</v>
      </c>
      <c r="AH716" s="213">
        <v>0</v>
      </c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outlineLevel="1" x14ac:dyDescent="0.2">
      <c r="A717" s="220"/>
      <c r="B717" s="221"/>
      <c r="C717" s="254" t="s">
        <v>160</v>
      </c>
      <c r="D717" s="223"/>
      <c r="E717" s="224"/>
      <c r="F717" s="222"/>
      <c r="G717" s="222"/>
      <c r="H717" s="222"/>
      <c r="I717" s="222"/>
      <c r="J717" s="222"/>
      <c r="K717" s="222"/>
      <c r="L717" s="222"/>
      <c r="M717" s="222"/>
      <c r="N717" s="222"/>
      <c r="O717" s="222"/>
      <c r="P717" s="222"/>
      <c r="Q717" s="222"/>
      <c r="R717" s="222"/>
      <c r="S717" s="222"/>
      <c r="T717" s="222"/>
      <c r="U717" s="222"/>
      <c r="V717" s="222"/>
      <c r="W717" s="222"/>
      <c r="X717" s="222"/>
      <c r="Y717" s="213"/>
      <c r="Z717" s="213"/>
      <c r="AA717" s="213"/>
      <c r="AB717" s="213"/>
      <c r="AC717" s="213"/>
      <c r="AD717" s="213"/>
      <c r="AE717" s="213"/>
      <c r="AF717" s="213"/>
      <c r="AG717" s="213" t="s">
        <v>149</v>
      </c>
      <c r="AH717" s="213">
        <v>0</v>
      </c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">
      <c r="A718" s="220"/>
      <c r="B718" s="221"/>
      <c r="C718" s="254" t="s">
        <v>204</v>
      </c>
      <c r="D718" s="223"/>
      <c r="E718" s="224">
        <v>5.22</v>
      </c>
      <c r="F718" s="222"/>
      <c r="G718" s="222"/>
      <c r="H718" s="222"/>
      <c r="I718" s="222"/>
      <c r="J718" s="222"/>
      <c r="K718" s="222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13"/>
      <c r="Z718" s="213"/>
      <c r="AA718" s="213"/>
      <c r="AB718" s="213"/>
      <c r="AC718" s="213"/>
      <c r="AD718" s="213"/>
      <c r="AE718" s="213"/>
      <c r="AF718" s="213"/>
      <c r="AG718" s="213" t="s">
        <v>149</v>
      </c>
      <c r="AH718" s="213">
        <v>0</v>
      </c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">
      <c r="A719" s="220"/>
      <c r="B719" s="221"/>
      <c r="C719" s="254" t="s">
        <v>205</v>
      </c>
      <c r="D719" s="223"/>
      <c r="E719" s="224">
        <v>3.6</v>
      </c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3"/>
      <c r="Z719" s="213"/>
      <c r="AA719" s="213"/>
      <c r="AB719" s="213"/>
      <c r="AC719" s="213"/>
      <c r="AD719" s="213"/>
      <c r="AE719" s="213"/>
      <c r="AF719" s="213"/>
      <c r="AG719" s="213" t="s">
        <v>149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outlineLevel="1" x14ac:dyDescent="0.2">
      <c r="A720" s="220"/>
      <c r="B720" s="221"/>
      <c r="C720" s="254" t="s">
        <v>192</v>
      </c>
      <c r="D720" s="223"/>
      <c r="E720" s="224"/>
      <c r="F720" s="222"/>
      <c r="G720" s="222"/>
      <c r="H720" s="222"/>
      <c r="I720" s="222"/>
      <c r="J720" s="222"/>
      <c r="K720" s="222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13"/>
      <c r="Z720" s="213"/>
      <c r="AA720" s="213"/>
      <c r="AB720" s="213"/>
      <c r="AC720" s="213"/>
      <c r="AD720" s="213"/>
      <c r="AE720" s="213"/>
      <c r="AF720" s="213"/>
      <c r="AG720" s="213" t="s">
        <v>149</v>
      </c>
      <c r="AH720" s="213">
        <v>0</v>
      </c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1" x14ac:dyDescent="0.2">
      <c r="A721" s="220"/>
      <c r="B721" s="221"/>
      <c r="C721" s="254" t="s">
        <v>206</v>
      </c>
      <c r="D721" s="223"/>
      <c r="E721" s="224">
        <v>0.15</v>
      </c>
      <c r="F721" s="222"/>
      <c r="G721" s="222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3"/>
      <c r="Z721" s="213"/>
      <c r="AA721" s="213"/>
      <c r="AB721" s="213"/>
      <c r="AC721" s="213"/>
      <c r="AD721" s="213"/>
      <c r="AE721" s="213"/>
      <c r="AF721" s="213"/>
      <c r="AG721" s="213" t="s">
        <v>149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">
      <c r="A722" s="220"/>
      <c r="B722" s="221"/>
      <c r="C722" s="254" t="s">
        <v>174</v>
      </c>
      <c r="D722" s="223"/>
      <c r="E722" s="224"/>
      <c r="F722" s="222"/>
      <c r="G722" s="222"/>
      <c r="H722" s="222"/>
      <c r="I722" s="222"/>
      <c r="J722" s="222"/>
      <c r="K722" s="222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13"/>
      <c r="Z722" s="213"/>
      <c r="AA722" s="213"/>
      <c r="AB722" s="213"/>
      <c r="AC722" s="213"/>
      <c r="AD722" s="213"/>
      <c r="AE722" s="213"/>
      <c r="AF722" s="213"/>
      <c r="AG722" s="213" t="s">
        <v>149</v>
      </c>
      <c r="AH722" s="213">
        <v>0</v>
      </c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1" x14ac:dyDescent="0.2">
      <c r="A723" s="220"/>
      <c r="B723" s="221"/>
      <c r="C723" s="254" t="s">
        <v>203</v>
      </c>
      <c r="D723" s="223"/>
      <c r="E723" s="224">
        <v>-1.379</v>
      </c>
      <c r="F723" s="222"/>
      <c r="G723" s="222"/>
      <c r="H723" s="222"/>
      <c r="I723" s="222"/>
      <c r="J723" s="222"/>
      <c r="K723" s="222"/>
      <c r="L723" s="222"/>
      <c r="M723" s="222"/>
      <c r="N723" s="222"/>
      <c r="O723" s="222"/>
      <c r="P723" s="222"/>
      <c r="Q723" s="222"/>
      <c r="R723" s="222"/>
      <c r="S723" s="222"/>
      <c r="T723" s="222"/>
      <c r="U723" s="222"/>
      <c r="V723" s="222"/>
      <c r="W723" s="222"/>
      <c r="X723" s="222"/>
      <c r="Y723" s="213"/>
      <c r="Z723" s="213"/>
      <c r="AA723" s="213"/>
      <c r="AB723" s="213"/>
      <c r="AC723" s="213"/>
      <c r="AD723" s="213"/>
      <c r="AE723" s="213"/>
      <c r="AF723" s="213"/>
      <c r="AG723" s="213" t="s">
        <v>149</v>
      </c>
      <c r="AH723" s="213">
        <v>0</v>
      </c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">
      <c r="A724" s="220"/>
      <c r="B724" s="221"/>
      <c r="C724" s="254" t="s">
        <v>207</v>
      </c>
      <c r="D724" s="223"/>
      <c r="E724" s="224">
        <v>-0.25</v>
      </c>
      <c r="F724" s="222"/>
      <c r="G724" s="222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3"/>
      <c r="Z724" s="213"/>
      <c r="AA724" s="213"/>
      <c r="AB724" s="213"/>
      <c r="AC724" s="213"/>
      <c r="AD724" s="213"/>
      <c r="AE724" s="213"/>
      <c r="AF724" s="213"/>
      <c r="AG724" s="213" t="s">
        <v>149</v>
      </c>
      <c r="AH724" s="213">
        <v>0</v>
      </c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1" x14ac:dyDescent="0.2">
      <c r="A725" s="220"/>
      <c r="B725" s="221"/>
      <c r="C725" s="254" t="s">
        <v>208</v>
      </c>
      <c r="D725" s="223"/>
      <c r="E725" s="224"/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3"/>
      <c r="Z725" s="213"/>
      <c r="AA725" s="213"/>
      <c r="AB725" s="213"/>
      <c r="AC725" s="213"/>
      <c r="AD725" s="213"/>
      <c r="AE725" s="213"/>
      <c r="AF725" s="213"/>
      <c r="AG725" s="213" t="s">
        <v>149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">
      <c r="A726" s="220"/>
      <c r="B726" s="221"/>
      <c r="C726" s="254" t="s">
        <v>209</v>
      </c>
      <c r="D726" s="223"/>
      <c r="E726" s="224">
        <v>35.299999999999997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3"/>
      <c r="Z726" s="213"/>
      <c r="AA726" s="213"/>
      <c r="AB726" s="213"/>
      <c r="AC726" s="213"/>
      <c r="AD726" s="213"/>
      <c r="AE726" s="213"/>
      <c r="AF726" s="213"/>
      <c r="AG726" s="213" t="s">
        <v>149</v>
      </c>
      <c r="AH726" s="213">
        <v>0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">
      <c r="A727" s="232">
        <v>102</v>
      </c>
      <c r="B727" s="233" t="s">
        <v>571</v>
      </c>
      <c r="C727" s="252" t="s">
        <v>572</v>
      </c>
      <c r="D727" s="234" t="s">
        <v>153</v>
      </c>
      <c r="E727" s="235">
        <v>24.1</v>
      </c>
      <c r="F727" s="236"/>
      <c r="G727" s="237">
        <f>ROUND(E727*F727,2)</f>
        <v>0</v>
      </c>
      <c r="H727" s="236"/>
      <c r="I727" s="237">
        <f>ROUND(E727*H727,2)</f>
        <v>0</v>
      </c>
      <c r="J727" s="236"/>
      <c r="K727" s="237">
        <f>ROUND(E727*J727,2)</f>
        <v>0</v>
      </c>
      <c r="L727" s="237">
        <v>15</v>
      </c>
      <c r="M727" s="237">
        <f>G727*(1+L727/100)</f>
        <v>0</v>
      </c>
      <c r="N727" s="237">
        <v>0</v>
      </c>
      <c r="O727" s="237">
        <f>ROUND(E727*N727,2)</f>
        <v>0</v>
      </c>
      <c r="P727" s="237">
        <v>0</v>
      </c>
      <c r="Q727" s="237">
        <f>ROUND(E727*P727,2)</f>
        <v>0</v>
      </c>
      <c r="R727" s="237" t="s">
        <v>565</v>
      </c>
      <c r="S727" s="237" t="s">
        <v>143</v>
      </c>
      <c r="T727" s="238" t="s">
        <v>143</v>
      </c>
      <c r="U727" s="222">
        <v>1.35E-2</v>
      </c>
      <c r="V727" s="222">
        <f>ROUND(E727*U727,2)</f>
        <v>0.33</v>
      </c>
      <c r="W727" s="222"/>
      <c r="X727" s="222" t="s">
        <v>144</v>
      </c>
      <c r="Y727" s="213"/>
      <c r="Z727" s="213"/>
      <c r="AA727" s="213"/>
      <c r="AB727" s="213"/>
      <c r="AC727" s="213"/>
      <c r="AD727" s="213"/>
      <c r="AE727" s="213"/>
      <c r="AF727" s="213"/>
      <c r="AG727" s="213" t="s">
        <v>145</v>
      </c>
      <c r="AH727" s="213"/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">
      <c r="A728" s="220"/>
      <c r="B728" s="221"/>
      <c r="C728" s="254" t="s">
        <v>490</v>
      </c>
      <c r="D728" s="223"/>
      <c r="E728" s="224"/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3"/>
      <c r="Z728" s="213"/>
      <c r="AA728" s="213"/>
      <c r="AB728" s="213"/>
      <c r="AC728" s="213"/>
      <c r="AD728" s="213"/>
      <c r="AE728" s="213"/>
      <c r="AF728" s="213"/>
      <c r="AG728" s="213" t="s">
        <v>149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">
      <c r="A729" s="220"/>
      <c r="B729" s="221"/>
      <c r="C729" s="254" t="s">
        <v>171</v>
      </c>
      <c r="D729" s="223"/>
      <c r="E729" s="224"/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3"/>
      <c r="Z729" s="213"/>
      <c r="AA729" s="213"/>
      <c r="AB729" s="213"/>
      <c r="AC729" s="213"/>
      <c r="AD729" s="213"/>
      <c r="AE729" s="213"/>
      <c r="AF729" s="213"/>
      <c r="AG729" s="213" t="s">
        <v>149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outlineLevel="1" x14ac:dyDescent="0.2">
      <c r="A730" s="220"/>
      <c r="B730" s="221"/>
      <c r="C730" s="254" t="s">
        <v>491</v>
      </c>
      <c r="D730" s="223"/>
      <c r="E730" s="224">
        <v>3.9</v>
      </c>
      <c r="F730" s="222"/>
      <c r="G730" s="222"/>
      <c r="H730" s="222"/>
      <c r="I730" s="222"/>
      <c r="J730" s="222"/>
      <c r="K730" s="222"/>
      <c r="L730" s="222"/>
      <c r="M730" s="222"/>
      <c r="N730" s="222"/>
      <c r="O730" s="222"/>
      <c r="P730" s="222"/>
      <c r="Q730" s="222"/>
      <c r="R730" s="222"/>
      <c r="S730" s="222"/>
      <c r="T730" s="222"/>
      <c r="U730" s="222"/>
      <c r="V730" s="222"/>
      <c r="W730" s="222"/>
      <c r="X730" s="222"/>
      <c r="Y730" s="213"/>
      <c r="Z730" s="213"/>
      <c r="AA730" s="213"/>
      <c r="AB730" s="213"/>
      <c r="AC730" s="213"/>
      <c r="AD730" s="213"/>
      <c r="AE730" s="213"/>
      <c r="AF730" s="213"/>
      <c r="AG730" s="213" t="s">
        <v>149</v>
      </c>
      <c r="AH730" s="213">
        <v>0</v>
      </c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1" x14ac:dyDescent="0.2">
      <c r="A731" s="220"/>
      <c r="B731" s="221"/>
      <c r="C731" s="254" t="s">
        <v>156</v>
      </c>
      <c r="D731" s="223"/>
      <c r="E731" s="224"/>
      <c r="F731" s="222"/>
      <c r="G731" s="222"/>
      <c r="H731" s="222"/>
      <c r="I731" s="222"/>
      <c r="J731" s="222"/>
      <c r="K731" s="222"/>
      <c r="L731" s="222"/>
      <c r="M731" s="222"/>
      <c r="N731" s="222"/>
      <c r="O731" s="222"/>
      <c r="P731" s="222"/>
      <c r="Q731" s="222"/>
      <c r="R731" s="222"/>
      <c r="S731" s="222"/>
      <c r="T731" s="222"/>
      <c r="U731" s="222"/>
      <c r="V731" s="222"/>
      <c r="W731" s="222"/>
      <c r="X731" s="222"/>
      <c r="Y731" s="213"/>
      <c r="Z731" s="213"/>
      <c r="AA731" s="213"/>
      <c r="AB731" s="213"/>
      <c r="AC731" s="213"/>
      <c r="AD731" s="213"/>
      <c r="AE731" s="213"/>
      <c r="AF731" s="213"/>
      <c r="AG731" s="213" t="s">
        <v>149</v>
      </c>
      <c r="AH731" s="213">
        <v>0</v>
      </c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 x14ac:dyDescent="0.2">
      <c r="A732" s="220"/>
      <c r="B732" s="221"/>
      <c r="C732" s="254" t="s">
        <v>492</v>
      </c>
      <c r="D732" s="223"/>
      <c r="E732" s="224">
        <v>20.2</v>
      </c>
      <c r="F732" s="222"/>
      <c r="G732" s="22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3"/>
      <c r="Z732" s="213"/>
      <c r="AA732" s="213"/>
      <c r="AB732" s="213"/>
      <c r="AC732" s="213"/>
      <c r="AD732" s="213"/>
      <c r="AE732" s="213"/>
      <c r="AF732" s="213"/>
      <c r="AG732" s="213" t="s">
        <v>149</v>
      </c>
      <c r="AH732" s="213">
        <v>0</v>
      </c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x14ac:dyDescent="0.2">
      <c r="A733" s="226" t="s">
        <v>137</v>
      </c>
      <c r="B733" s="227" t="s">
        <v>106</v>
      </c>
      <c r="C733" s="251" t="s">
        <v>107</v>
      </c>
      <c r="D733" s="228"/>
      <c r="E733" s="229"/>
      <c r="F733" s="230"/>
      <c r="G733" s="230">
        <f>SUMIF(AG734:AG749,"&lt;&gt;NOR",G734:G749)</f>
        <v>0</v>
      </c>
      <c r="H733" s="230"/>
      <c r="I733" s="230">
        <f>SUM(I734:I749)</f>
        <v>0</v>
      </c>
      <c r="J733" s="230"/>
      <c r="K733" s="230">
        <f>SUM(K734:K749)</f>
        <v>0</v>
      </c>
      <c r="L733" s="230"/>
      <c r="M733" s="230">
        <f>SUM(M734:M749)</f>
        <v>0</v>
      </c>
      <c r="N733" s="230"/>
      <c r="O733" s="230">
        <f>SUM(O734:O749)</f>
        <v>0</v>
      </c>
      <c r="P733" s="230"/>
      <c r="Q733" s="230">
        <f>SUM(Q734:Q749)</f>
        <v>0</v>
      </c>
      <c r="R733" s="230"/>
      <c r="S733" s="230"/>
      <c r="T733" s="231"/>
      <c r="U733" s="225"/>
      <c r="V733" s="225">
        <f>SUM(V734:V749)</f>
        <v>9.75</v>
      </c>
      <c r="W733" s="225"/>
      <c r="X733" s="225"/>
      <c r="AG733" t="s">
        <v>138</v>
      </c>
    </row>
    <row r="734" spans="1:60" ht="22.5" outlineLevel="1" x14ac:dyDescent="0.2">
      <c r="A734" s="232">
        <v>103</v>
      </c>
      <c r="B734" s="233" t="s">
        <v>573</v>
      </c>
      <c r="C734" s="252" t="s">
        <v>574</v>
      </c>
      <c r="D734" s="234" t="s">
        <v>269</v>
      </c>
      <c r="E734" s="235">
        <v>2.8205800000000001</v>
      </c>
      <c r="F734" s="236"/>
      <c r="G734" s="237">
        <f>ROUND(E734*F734,2)</f>
        <v>0</v>
      </c>
      <c r="H734" s="236"/>
      <c r="I734" s="237">
        <f>ROUND(E734*H734,2)</f>
        <v>0</v>
      </c>
      <c r="J734" s="236"/>
      <c r="K734" s="237">
        <f>ROUND(E734*J734,2)</f>
        <v>0</v>
      </c>
      <c r="L734" s="237">
        <v>15</v>
      </c>
      <c r="M734" s="237">
        <f>G734*(1+L734/100)</f>
        <v>0</v>
      </c>
      <c r="N734" s="237">
        <v>0</v>
      </c>
      <c r="O734" s="237">
        <f>ROUND(E734*N734,2)</f>
        <v>0</v>
      </c>
      <c r="P734" s="237">
        <v>0</v>
      </c>
      <c r="Q734" s="237">
        <f>ROUND(E734*P734,2)</f>
        <v>0</v>
      </c>
      <c r="R734" s="237" t="s">
        <v>242</v>
      </c>
      <c r="S734" s="237" t="s">
        <v>143</v>
      </c>
      <c r="T734" s="238" t="s">
        <v>143</v>
      </c>
      <c r="U734" s="222">
        <v>2.0089999999999999</v>
      </c>
      <c r="V734" s="222">
        <f>ROUND(E734*U734,2)</f>
        <v>5.67</v>
      </c>
      <c r="W734" s="222"/>
      <c r="X734" s="222" t="s">
        <v>144</v>
      </c>
      <c r="Y734" s="213"/>
      <c r="Z734" s="213"/>
      <c r="AA734" s="213"/>
      <c r="AB734" s="213"/>
      <c r="AC734" s="213"/>
      <c r="AD734" s="213"/>
      <c r="AE734" s="213"/>
      <c r="AF734" s="213"/>
      <c r="AG734" s="213" t="s">
        <v>145</v>
      </c>
      <c r="AH734" s="213"/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">
      <c r="A735" s="220"/>
      <c r="B735" s="221"/>
      <c r="C735" s="254" t="s">
        <v>575</v>
      </c>
      <c r="D735" s="223"/>
      <c r="E735" s="224"/>
      <c r="F735" s="222"/>
      <c r="G735" s="222"/>
      <c r="H735" s="222"/>
      <c r="I735" s="222"/>
      <c r="J735" s="222"/>
      <c r="K735" s="222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13"/>
      <c r="Z735" s="213"/>
      <c r="AA735" s="213"/>
      <c r="AB735" s="213"/>
      <c r="AC735" s="213"/>
      <c r="AD735" s="213"/>
      <c r="AE735" s="213"/>
      <c r="AF735" s="213"/>
      <c r="AG735" s="213" t="s">
        <v>149</v>
      </c>
      <c r="AH735" s="213">
        <v>0</v>
      </c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outlineLevel="1" x14ac:dyDescent="0.2">
      <c r="A736" s="220"/>
      <c r="B736" s="221"/>
      <c r="C736" s="254" t="s">
        <v>576</v>
      </c>
      <c r="D736" s="223"/>
      <c r="E736" s="224">
        <v>2.8205800000000001</v>
      </c>
      <c r="F736" s="222"/>
      <c r="G736" s="222"/>
      <c r="H736" s="222"/>
      <c r="I736" s="222"/>
      <c r="J736" s="222"/>
      <c r="K736" s="222"/>
      <c r="L736" s="222"/>
      <c r="M736" s="222"/>
      <c r="N736" s="222"/>
      <c r="O736" s="222"/>
      <c r="P736" s="222"/>
      <c r="Q736" s="222"/>
      <c r="R736" s="222"/>
      <c r="S736" s="222"/>
      <c r="T736" s="222"/>
      <c r="U736" s="222"/>
      <c r="V736" s="222"/>
      <c r="W736" s="222"/>
      <c r="X736" s="222"/>
      <c r="Y736" s="213"/>
      <c r="Z736" s="213"/>
      <c r="AA736" s="213"/>
      <c r="AB736" s="213"/>
      <c r="AC736" s="213"/>
      <c r="AD736" s="213"/>
      <c r="AE736" s="213"/>
      <c r="AF736" s="213"/>
      <c r="AG736" s="213" t="s">
        <v>149</v>
      </c>
      <c r="AH736" s="213">
        <v>0</v>
      </c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ht="22.5" outlineLevel="1" x14ac:dyDescent="0.2">
      <c r="A737" s="232">
        <v>104</v>
      </c>
      <c r="B737" s="233" t="s">
        <v>577</v>
      </c>
      <c r="C737" s="252" t="s">
        <v>578</v>
      </c>
      <c r="D737" s="234" t="s">
        <v>269</v>
      </c>
      <c r="E737" s="235">
        <v>2.8205800000000001</v>
      </c>
      <c r="F737" s="236"/>
      <c r="G737" s="237">
        <f>ROUND(E737*F737,2)</f>
        <v>0</v>
      </c>
      <c r="H737" s="236"/>
      <c r="I737" s="237">
        <f>ROUND(E737*H737,2)</f>
        <v>0</v>
      </c>
      <c r="J737" s="236"/>
      <c r="K737" s="237">
        <f>ROUND(E737*J737,2)</f>
        <v>0</v>
      </c>
      <c r="L737" s="237">
        <v>15</v>
      </c>
      <c r="M737" s="237">
        <f>G737*(1+L737/100)</f>
        <v>0</v>
      </c>
      <c r="N737" s="237">
        <v>0</v>
      </c>
      <c r="O737" s="237">
        <f>ROUND(E737*N737,2)</f>
        <v>0</v>
      </c>
      <c r="P737" s="237">
        <v>0</v>
      </c>
      <c r="Q737" s="237">
        <f>ROUND(E737*P737,2)</f>
        <v>0</v>
      </c>
      <c r="R737" s="237" t="s">
        <v>242</v>
      </c>
      <c r="S737" s="237" t="s">
        <v>143</v>
      </c>
      <c r="T737" s="238" t="s">
        <v>143</v>
      </c>
      <c r="U737" s="222">
        <v>0.95899999999999996</v>
      </c>
      <c r="V737" s="222">
        <f>ROUND(E737*U737,2)</f>
        <v>2.7</v>
      </c>
      <c r="W737" s="222"/>
      <c r="X737" s="222" t="s">
        <v>144</v>
      </c>
      <c r="Y737" s="213"/>
      <c r="Z737" s="213"/>
      <c r="AA737" s="213"/>
      <c r="AB737" s="213"/>
      <c r="AC737" s="213"/>
      <c r="AD737" s="213"/>
      <c r="AE737" s="213"/>
      <c r="AF737" s="213"/>
      <c r="AG737" s="213" t="s">
        <v>145</v>
      </c>
      <c r="AH737" s="213"/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">
      <c r="A738" s="220"/>
      <c r="B738" s="221"/>
      <c r="C738" s="254" t="s">
        <v>575</v>
      </c>
      <c r="D738" s="223"/>
      <c r="E738" s="224"/>
      <c r="F738" s="222"/>
      <c r="G738" s="222"/>
      <c r="H738" s="222"/>
      <c r="I738" s="222"/>
      <c r="J738" s="222"/>
      <c r="K738" s="222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13"/>
      <c r="Z738" s="213"/>
      <c r="AA738" s="213"/>
      <c r="AB738" s="213"/>
      <c r="AC738" s="213"/>
      <c r="AD738" s="213"/>
      <c r="AE738" s="213"/>
      <c r="AF738" s="213"/>
      <c r="AG738" s="213" t="s">
        <v>149</v>
      </c>
      <c r="AH738" s="213">
        <v>0</v>
      </c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1" x14ac:dyDescent="0.2">
      <c r="A739" s="220"/>
      <c r="B739" s="221"/>
      <c r="C739" s="254" t="s">
        <v>576</v>
      </c>
      <c r="D739" s="223"/>
      <c r="E739" s="224">
        <v>2.8205800000000001</v>
      </c>
      <c r="F739" s="222"/>
      <c r="G739" s="222"/>
      <c r="H739" s="222"/>
      <c r="I739" s="222"/>
      <c r="J739" s="222"/>
      <c r="K739" s="222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13"/>
      <c r="Z739" s="213"/>
      <c r="AA739" s="213"/>
      <c r="AB739" s="213"/>
      <c r="AC739" s="213"/>
      <c r="AD739" s="213"/>
      <c r="AE739" s="213"/>
      <c r="AF739" s="213"/>
      <c r="AG739" s="213" t="s">
        <v>149</v>
      </c>
      <c r="AH739" s="213">
        <v>0</v>
      </c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outlineLevel="1" x14ac:dyDescent="0.2">
      <c r="A740" s="232">
        <v>105</v>
      </c>
      <c r="B740" s="233" t="s">
        <v>579</v>
      </c>
      <c r="C740" s="252" t="s">
        <v>580</v>
      </c>
      <c r="D740" s="234" t="s">
        <v>269</v>
      </c>
      <c r="E740" s="235">
        <v>2.8205800000000001</v>
      </c>
      <c r="F740" s="236"/>
      <c r="G740" s="237">
        <f>ROUND(E740*F740,2)</f>
        <v>0</v>
      </c>
      <c r="H740" s="236"/>
      <c r="I740" s="237">
        <f>ROUND(E740*H740,2)</f>
        <v>0</v>
      </c>
      <c r="J740" s="236"/>
      <c r="K740" s="237">
        <f>ROUND(E740*J740,2)</f>
        <v>0</v>
      </c>
      <c r="L740" s="237">
        <v>15</v>
      </c>
      <c r="M740" s="237">
        <f>G740*(1+L740/100)</f>
        <v>0</v>
      </c>
      <c r="N740" s="237">
        <v>0</v>
      </c>
      <c r="O740" s="237">
        <f>ROUND(E740*N740,2)</f>
        <v>0</v>
      </c>
      <c r="P740" s="237">
        <v>0</v>
      </c>
      <c r="Q740" s="237">
        <f>ROUND(E740*P740,2)</f>
        <v>0</v>
      </c>
      <c r="R740" s="237" t="s">
        <v>242</v>
      </c>
      <c r="S740" s="237" t="s">
        <v>143</v>
      </c>
      <c r="T740" s="238" t="s">
        <v>143</v>
      </c>
      <c r="U740" s="222">
        <v>0.49</v>
      </c>
      <c r="V740" s="222">
        <f>ROUND(E740*U740,2)</f>
        <v>1.38</v>
      </c>
      <c r="W740" s="222"/>
      <c r="X740" s="222" t="s">
        <v>144</v>
      </c>
      <c r="Y740" s="213"/>
      <c r="Z740" s="213"/>
      <c r="AA740" s="213"/>
      <c r="AB740" s="213"/>
      <c r="AC740" s="213"/>
      <c r="AD740" s="213"/>
      <c r="AE740" s="213"/>
      <c r="AF740" s="213"/>
      <c r="AG740" s="213" t="s">
        <v>145</v>
      </c>
      <c r="AH740" s="213"/>
      <c r="AI740" s="213"/>
      <c r="AJ740" s="213"/>
      <c r="AK740" s="213"/>
      <c r="AL740" s="213"/>
      <c r="AM740" s="213"/>
      <c r="AN740" s="213"/>
      <c r="AO740" s="213"/>
      <c r="AP740" s="213"/>
      <c r="AQ740" s="213"/>
      <c r="AR740" s="213"/>
      <c r="AS740" s="213"/>
      <c r="AT740" s="213"/>
      <c r="AU740" s="213"/>
      <c r="AV740" s="213"/>
      <c r="AW740" s="213"/>
      <c r="AX740" s="213"/>
      <c r="AY740" s="213"/>
      <c r="AZ740" s="213"/>
      <c r="BA740" s="213"/>
      <c r="BB740" s="213"/>
      <c r="BC740" s="213"/>
      <c r="BD740" s="213"/>
      <c r="BE740" s="213"/>
      <c r="BF740" s="213"/>
      <c r="BG740" s="213"/>
      <c r="BH740" s="213"/>
    </row>
    <row r="741" spans="1:60" outlineLevel="1" x14ac:dyDescent="0.2">
      <c r="A741" s="220"/>
      <c r="B741" s="221"/>
      <c r="C741" s="255" t="s">
        <v>581</v>
      </c>
      <c r="D741" s="241"/>
      <c r="E741" s="241"/>
      <c r="F741" s="241"/>
      <c r="G741" s="241"/>
      <c r="H741" s="222"/>
      <c r="I741" s="222"/>
      <c r="J741" s="222"/>
      <c r="K741" s="222"/>
      <c r="L741" s="222"/>
      <c r="M741" s="222"/>
      <c r="N741" s="222"/>
      <c r="O741" s="222"/>
      <c r="P741" s="222"/>
      <c r="Q741" s="222"/>
      <c r="R741" s="222"/>
      <c r="S741" s="222"/>
      <c r="T741" s="222"/>
      <c r="U741" s="222"/>
      <c r="V741" s="222"/>
      <c r="W741" s="222"/>
      <c r="X741" s="222"/>
      <c r="Y741" s="213"/>
      <c r="Z741" s="213"/>
      <c r="AA741" s="213"/>
      <c r="AB741" s="213"/>
      <c r="AC741" s="213"/>
      <c r="AD741" s="213"/>
      <c r="AE741" s="213"/>
      <c r="AF741" s="213"/>
      <c r="AG741" s="213" t="s">
        <v>165</v>
      </c>
      <c r="AH741" s="213"/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outlineLevel="1" x14ac:dyDescent="0.2">
      <c r="A742" s="220"/>
      <c r="B742" s="221"/>
      <c r="C742" s="254" t="s">
        <v>575</v>
      </c>
      <c r="D742" s="223"/>
      <c r="E742" s="224"/>
      <c r="F742" s="222"/>
      <c r="G742" s="222"/>
      <c r="H742" s="222"/>
      <c r="I742" s="222"/>
      <c r="J742" s="222"/>
      <c r="K742" s="222"/>
      <c r="L742" s="222"/>
      <c r="M742" s="222"/>
      <c r="N742" s="222"/>
      <c r="O742" s="222"/>
      <c r="P742" s="222"/>
      <c r="Q742" s="222"/>
      <c r="R742" s="222"/>
      <c r="S742" s="222"/>
      <c r="T742" s="222"/>
      <c r="U742" s="222"/>
      <c r="V742" s="222"/>
      <c r="W742" s="222"/>
      <c r="X742" s="222"/>
      <c r="Y742" s="213"/>
      <c r="Z742" s="213"/>
      <c r="AA742" s="213"/>
      <c r="AB742" s="213"/>
      <c r="AC742" s="213"/>
      <c r="AD742" s="213"/>
      <c r="AE742" s="213"/>
      <c r="AF742" s="213"/>
      <c r="AG742" s="213" t="s">
        <v>149</v>
      </c>
      <c r="AH742" s="213">
        <v>0</v>
      </c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outlineLevel="1" x14ac:dyDescent="0.2">
      <c r="A743" s="220"/>
      <c r="B743" s="221"/>
      <c r="C743" s="254" t="s">
        <v>576</v>
      </c>
      <c r="D743" s="223"/>
      <c r="E743" s="224">
        <v>2.8205800000000001</v>
      </c>
      <c r="F743" s="222"/>
      <c r="G743" s="222"/>
      <c r="H743" s="222"/>
      <c r="I743" s="222"/>
      <c r="J743" s="222"/>
      <c r="K743" s="222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13"/>
      <c r="Z743" s="213"/>
      <c r="AA743" s="213"/>
      <c r="AB743" s="213"/>
      <c r="AC743" s="213"/>
      <c r="AD743" s="213"/>
      <c r="AE743" s="213"/>
      <c r="AF743" s="213"/>
      <c r="AG743" s="213" t="s">
        <v>149</v>
      </c>
      <c r="AH743" s="213">
        <v>0</v>
      </c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outlineLevel="1" x14ac:dyDescent="0.2">
      <c r="A744" s="232">
        <v>106</v>
      </c>
      <c r="B744" s="233" t="s">
        <v>582</v>
      </c>
      <c r="C744" s="252" t="s">
        <v>583</v>
      </c>
      <c r="D744" s="234" t="s">
        <v>269</v>
      </c>
      <c r="E744" s="235">
        <v>28.2058</v>
      </c>
      <c r="F744" s="236"/>
      <c r="G744" s="237">
        <f>ROUND(E744*F744,2)</f>
        <v>0</v>
      </c>
      <c r="H744" s="236"/>
      <c r="I744" s="237">
        <f>ROUND(E744*H744,2)</f>
        <v>0</v>
      </c>
      <c r="J744" s="236"/>
      <c r="K744" s="237">
        <f>ROUND(E744*J744,2)</f>
        <v>0</v>
      </c>
      <c r="L744" s="237">
        <v>15</v>
      </c>
      <c r="M744" s="237">
        <f>G744*(1+L744/100)</f>
        <v>0</v>
      </c>
      <c r="N744" s="237">
        <v>0</v>
      </c>
      <c r="O744" s="237">
        <f>ROUND(E744*N744,2)</f>
        <v>0</v>
      </c>
      <c r="P744" s="237">
        <v>0</v>
      </c>
      <c r="Q744" s="237">
        <f>ROUND(E744*P744,2)</f>
        <v>0</v>
      </c>
      <c r="R744" s="237" t="s">
        <v>242</v>
      </c>
      <c r="S744" s="237" t="s">
        <v>143</v>
      </c>
      <c r="T744" s="238" t="s">
        <v>143</v>
      </c>
      <c r="U744" s="222">
        <v>0</v>
      </c>
      <c r="V744" s="222">
        <f>ROUND(E744*U744,2)</f>
        <v>0</v>
      </c>
      <c r="W744" s="222"/>
      <c r="X744" s="222" t="s">
        <v>144</v>
      </c>
      <c r="Y744" s="213"/>
      <c r="Z744" s="213"/>
      <c r="AA744" s="213"/>
      <c r="AB744" s="213"/>
      <c r="AC744" s="213"/>
      <c r="AD744" s="213"/>
      <c r="AE744" s="213"/>
      <c r="AF744" s="213"/>
      <c r="AG744" s="213" t="s">
        <v>145</v>
      </c>
      <c r="AH744" s="213"/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1" x14ac:dyDescent="0.2">
      <c r="A745" s="220"/>
      <c r="B745" s="221"/>
      <c r="C745" s="254" t="s">
        <v>575</v>
      </c>
      <c r="D745" s="223"/>
      <c r="E745" s="224"/>
      <c r="F745" s="222"/>
      <c r="G745" s="222"/>
      <c r="H745" s="222"/>
      <c r="I745" s="222"/>
      <c r="J745" s="222"/>
      <c r="K745" s="222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13"/>
      <c r="Z745" s="213"/>
      <c r="AA745" s="213"/>
      <c r="AB745" s="213"/>
      <c r="AC745" s="213"/>
      <c r="AD745" s="213"/>
      <c r="AE745" s="213"/>
      <c r="AF745" s="213"/>
      <c r="AG745" s="213" t="s">
        <v>149</v>
      </c>
      <c r="AH745" s="213">
        <v>0</v>
      </c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 x14ac:dyDescent="0.2">
      <c r="A746" s="220"/>
      <c r="B746" s="221"/>
      <c r="C746" s="254" t="s">
        <v>584</v>
      </c>
      <c r="D746" s="223"/>
      <c r="E746" s="224">
        <v>28.2058</v>
      </c>
      <c r="F746" s="222"/>
      <c r="G746" s="222"/>
      <c r="H746" s="222"/>
      <c r="I746" s="222"/>
      <c r="J746" s="222"/>
      <c r="K746" s="222"/>
      <c r="L746" s="222"/>
      <c r="M746" s="222"/>
      <c r="N746" s="222"/>
      <c r="O746" s="222"/>
      <c r="P746" s="222"/>
      <c r="Q746" s="222"/>
      <c r="R746" s="222"/>
      <c r="S746" s="222"/>
      <c r="T746" s="222"/>
      <c r="U746" s="222"/>
      <c r="V746" s="222"/>
      <c r="W746" s="222"/>
      <c r="X746" s="222"/>
      <c r="Y746" s="213"/>
      <c r="Z746" s="213"/>
      <c r="AA746" s="213"/>
      <c r="AB746" s="213"/>
      <c r="AC746" s="213"/>
      <c r="AD746" s="213"/>
      <c r="AE746" s="213"/>
      <c r="AF746" s="213"/>
      <c r="AG746" s="213" t="s">
        <v>149</v>
      </c>
      <c r="AH746" s="213">
        <v>0</v>
      </c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ht="22.5" outlineLevel="1" x14ac:dyDescent="0.2">
      <c r="A747" s="232">
        <v>107</v>
      </c>
      <c r="B747" s="233" t="s">
        <v>585</v>
      </c>
      <c r="C747" s="252" t="s">
        <v>586</v>
      </c>
      <c r="D747" s="234" t="s">
        <v>269</v>
      </c>
      <c r="E747" s="235">
        <v>2.8205800000000001</v>
      </c>
      <c r="F747" s="236"/>
      <c r="G747" s="237">
        <f>ROUND(E747*F747,2)</f>
        <v>0</v>
      </c>
      <c r="H747" s="236"/>
      <c r="I747" s="237">
        <f>ROUND(E747*H747,2)</f>
        <v>0</v>
      </c>
      <c r="J747" s="236"/>
      <c r="K747" s="237">
        <f>ROUND(E747*J747,2)</f>
        <v>0</v>
      </c>
      <c r="L747" s="237">
        <v>15</v>
      </c>
      <c r="M747" s="237">
        <f>G747*(1+L747/100)</f>
        <v>0</v>
      </c>
      <c r="N747" s="237">
        <v>0</v>
      </c>
      <c r="O747" s="237">
        <f>ROUND(E747*N747,2)</f>
        <v>0</v>
      </c>
      <c r="P747" s="237">
        <v>0</v>
      </c>
      <c r="Q747" s="237">
        <f>ROUND(E747*P747,2)</f>
        <v>0</v>
      </c>
      <c r="R747" s="237" t="s">
        <v>242</v>
      </c>
      <c r="S747" s="237" t="s">
        <v>143</v>
      </c>
      <c r="T747" s="238" t="s">
        <v>143</v>
      </c>
      <c r="U747" s="222">
        <v>0</v>
      </c>
      <c r="V747" s="222">
        <f>ROUND(E747*U747,2)</f>
        <v>0</v>
      </c>
      <c r="W747" s="222"/>
      <c r="X747" s="222" t="s">
        <v>144</v>
      </c>
      <c r="Y747" s="213"/>
      <c r="Z747" s="213"/>
      <c r="AA747" s="213"/>
      <c r="AB747" s="213"/>
      <c r="AC747" s="213"/>
      <c r="AD747" s="213"/>
      <c r="AE747" s="213"/>
      <c r="AF747" s="213"/>
      <c r="AG747" s="213" t="s">
        <v>145</v>
      </c>
      <c r="AH747" s="213"/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outlineLevel="1" x14ac:dyDescent="0.2">
      <c r="A748" s="220"/>
      <c r="B748" s="221"/>
      <c r="C748" s="254" t="s">
        <v>575</v>
      </c>
      <c r="D748" s="223"/>
      <c r="E748" s="224"/>
      <c r="F748" s="222"/>
      <c r="G748" s="222"/>
      <c r="H748" s="222"/>
      <c r="I748" s="222"/>
      <c r="J748" s="222"/>
      <c r="K748" s="222"/>
      <c r="L748" s="222"/>
      <c r="M748" s="222"/>
      <c r="N748" s="222"/>
      <c r="O748" s="222"/>
      <c r="P748" s="222"/>
      <c r="Q748" s="222"/>
      <c r="R748" s="222"/>
      <c r="S748" s="222"/>
      <c r="T748" s="222"/>
      <c r="U748" s="222"/>
      <c r="V748" s="222"/>
      <c r="W748" s="222"/>
      <c r="X748" s="222"/>
      <c r="Y748" s="213"/>
      <c r="Z748" s="213"/>
      <c r="AA748" s="213"/>
      <c r="AB748" s="213"/>
      <c r="AC748" s="213"/>
      <c r="AD748" s="213"/>
      <c r="AE748" s="213"/>
      <c r="AF748" s="213"/>
      <c r="AG748" s="213" t="s">
        <v>149</v>
      </c>
      <c r="AH748" s="213">
        <v>0</v>
      </c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1" x14ac:dyDescent="0.2">
      <c r="A749" s="220"/>
      <c r="B749" s="221"/>
      <c r="C749" s="254" t="s">
        <v>576</v>
      </c>
      <c r="D749" s="223"/>
      <c r="E749" s="224">
        <v>2.8205800000000001</v>
      </c>
      <c r="F749" s="222"/>
      <c r="G749" s="222"/>
      <c r="H749" s="222"/>
      <c r="I749" s="222"/>
      <c r="J749" s="222"/>
      <c r="K749" s="222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13"/>
      <c r="Z749" s="213"/>
      <c r="AA749" s="213"/>
      <c r="AB749" s="213"/>
      <c r="AC749" s="213"/>
      <c r="AD749" s="213"/>
      <c r="AE749" s="213"/>
      <c r="AF749" s="213"/>
      <c r="AG749" s="213" t="s">
        <v>149</v>
      </c>
      <c r="AH749" s="213">
        <v>0</v>
      </c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x14ac:dyDescent="0.2">
      <c r="A750" s="226" t="s">
        <v>137</v>
      </c>
      <c r="B750" s="227" t="s">
        <v>109</v>
      </c>
      <c r="C750" s="251" t="s">
        <v>27</v>
      </c>
      <c r="D750" s="228"/>
      <c r="E750" s="229"/>
      <c r="F750" s="230"/>
      <c r="G750" s="230">
        <f>SUMIF(AG751:AG756,"&lt;&gt;NOR",G751:G756)</f>
        <v>0</v>
      </c>
      <c r="H750" s="230"/>
      <c r="I750" s="230">
        <f>SUM(I751:I756)</f>
        <v>0</v>
      </c>
      <c r="J750" s="230"/>
      <c r="K750" s="230">
        <f>SUM(K751:K756)</f>
        <v>0</v>
      </c>
      <c r="L750" s="230"/>
      <c r="M750" s="230">
        <f>SUM(M751:M756)</f>
        <v>0</v>
      </c>
      <c r="N750" s="230"/>
      <c r="O750" s="230">
        <f>SUM(O751:O756)</f>
        <v>0</v>
      </c>
      <c r="P750" s="230"/>
      <c r="Q750" s="230">
        <f>SUM(Q751:Q756)</f>
        <v>0</v>
      </c>
      <c r="R750" s="230"/>
      <c r="S750" s="230"/>
      <c r="T750" s="231"/>
      <c r="U750" s="225"/>
      <c r="V750" s="225">
        <f>SUM(V751:V756)</f>
        <v>0</v>
      </c>
      <c r="W750" s="225"/>
      <c r="X750" s="225"/>
      <c r="AG750" t="s">
        <v>138</v>
      </c>
    </row>
    <row r="751" spans="1:60" outlineLevel="1" x14ac:dyDescent="0.2">
      <c r="A751" s="232">
        <v>108</v>
      </c>
      <c r="B751" s="233" t="s">
        <v>587</v>
      </c>
      <c r="C751" s="252" t="s">
        <v>588</v>
      </c>
      <c r="D751" s="234" t="s">
        <v>589</v>
      </c>
      <c r="E751" s="235">
        <v>1</v>
      </c>
      <c r="F751" s="236"/>
      <c r="G751" s="237">
        <f>ROUND(E751*F751,2)</f>
        <v>0</v>
      </c>
      <c r="H751" s="236"/>
      <c r="I751" s="237">
        <f>ROUND(E751*H751,2)</f>
        <v>0</v>
      </c>
      <c r="J751" s="236"/>
      <c r="K751" s="237">
        <f>ROUND(E751*J751,2)</f>
        <v>0</v>
      </c>
      <c r="L751" s="237">
        <v>15</v>
      </c>
      <c r="M751" s="237">
        <f>G751*(1+L751/100)</f>
        <v>0</v>
      </c>
      <c r="N751" s="237">
        <v>0</v>
      </c>
      <c r="O751" s="237">
        <f>ROUND(E751*N751,2)</f>
        <v>0</v>
      </c>
      <c r="P751" s="237">
        <v>0</v>
      </c>
      <c r="Q751" s="237">
        <f>ROUND(E751*P751,2)</f>
        <v>0</v>
      </c>
      <c r="R751" s="237"/>
      <c r="S751" s="237" t="s">
        <v>143</v>
      </c>
      <c r="T751" s="238" t="s">
        <v>437</v>
      </c>
      <c r="U751" s="222">
        <v>0</v>
      </c>
      <c r="V751" s="222">
        <f>ROUND(E751*U751,2)</f>
        <v>0</v>
      </c>
      <c r="W751" s="222"/>
      <c r="X751" s="222" t="s">
        <v>590</v>
      </c>
      <c r="Y751" s="213"/>
      <c r="Z751" s="213"/>
      <c r="AA751" s="213"/>
      <c r="AB751" s="213"/>
      <c r="AC751" s="213"/>
      <c r="AD751" s="213"/>
      <c r="AE751" s="213"/>
      <c r="AF751" s="213"/>
      <c r="AG751" s="213" t="s">
        <v>591</v>
      </c>
      <c r="AH751" s="213"/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outlineLevel="1" x14ac:dyDescent="0.2">
      <c r="A752" s="220"/>
      <c r="B752" s="221"/>
      <c r="C752" s="255" t="s">
        <v>592</v>
      </c>
      <c r="D752" s="241"/>
      <c r="E752" s="241"/>
      <c r="F752" s="241"/>
      <c r="G752" s="241"/>
      <c r="H752" s="222"/>
      <c r="I752" s="222"/>
      <c r="J752" s="222"/>
      <c r="K752" s="222"/>
      <c r="L752" s="222"/>
      <c r="M752" s="222"/>
      <c r="N752" s="222"/>
      <c r="O752" s="222"/>
      <c r="P752" s="222"/>
      <c r="Q752" s="222"/>
      <c r="R752" s="222"/>
      <c r="S752" s="222"/>
      <c r="T752" s="222"/>
      <c r="U752" s="222"/>
      <c r="V752" s="222"/>
      <c r="W752" s="222"/>
      <c r="X752" s="222"/>
      <c r="Y752" s="213"/>
      <c r="Z752" s="213"/>
      <c r="AA752" s="213"/>
      <c r="AB752" s="213"/>
      <c r="AC752" s="213"/>
      <c r="AD752" s="213"/>
      <c r="AE752" s="213"/>
      <c r="AF752" s="213"/>
      <c r="AG752" s="213" t="s">
        <v>165</v>
      </c>
      <c r="AH752" s="213"/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outlineLevel="1" x14ac:dyDescent="0.2">
      <c r="A753" s="232">
        <v>109</v>
      </c>
      <c r="B753" s="233" t="s">
        <v>593</v>
      </c>
      <c r="C753" s="252" t="s">
        <v>594</v>
      </c>
      <c r="D753" s="234" t="s">
        <v>589</v>
      </c>
      <c r="E753" s="235">
        <v>1</v>
      </c>
      <c r="F753" s="236"/>
      <c r="G753" s="237">
        <f>ROUND(E753*F753,2)</f>
        <v>0</v>
      </c>
      <c r="H753" s="236"/>
      <c r="I753" s="237">
        <f>ROUND(E753*H753,2)</f>
        <v>0</v>
      </c>
      <c r="J753" s="236"/>
      <c r="K753" s="237">
        <f>ROUND(E753*J753,2)</f>
        <v>0</v>
      </c>
      <c r="L753" s="237">
        <v>15</v>
      </c>
      <c r="M753" s="237">
        <f>G753*(1+L753/100)</f>
        <v>0</v>
      </c>
      <c r="N753" s="237">
        <v>0</v>
      </c>
      <c r="O753" s="237">
        <f>ROUND(E753*N753,2)</f>
        <v>0</v>
      </c>
      <c r="P753" s="237">
        <v>0</v>
      </c>
      <c r="Q753" s="237">
        <f>ROUND(E753*P753,2)</f>
        <v>0</v>
      </c>
      <c r="R753" s="237"/>
      <c r="S753" s="237" t="s">
        <v>143</v>
      </c>
      <c r="T753" s="238" t="s">
        <v>437</v>
      </c>
      <c r="U753" s="222">
        <v>0</v>
      </c>
      <c r="V753" s="222">
        <f>ROUND(E753*U753,2)</f>
        <v>0</v>
      </c>
      <c r="W753" s="222"/>
      <c r="X753" s="222" t="s">
        <v>590</v>
      </c>
      <c r="Y753" s="213"/>
      <c r="Z753" s="213"/>
      <c r="AA753" s="213"/>
      <c r="AB753" s="213"/>
      <c r="AC753" s="213"/>
      <c r="AD753" s="213"/>
      <c r="AE753" s="213"/>
      <c r="AF753" s="213"/>
      <c r="AG753" s="213" t="s">
        <v>595</v>
      </c>
      <c r="AH753" s="213"/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ht="22.5" outlineLevel="1" x14ac:dyDescent="0.2">
      <c r="A754" s="220"/>
      <c r="B754" s="221"/>
      <c r="C754" s="255" t="s">
        <v>596</v>
      </c>
      <c r="D754" s="241"/>
      <c r="E754" s="241"/>
      <c r="F754" s="241"/>
      <c r="G754" s="241"/>
      <c r="H754" s="222"/>
      <c r="I754" s="222"/>
      <c r="J754" s="222"/>
      <c r="K754" s="222"/>
      <c r="L754" s="222"/>
      <c r="M754" s="222"/>
      <c r="N754" s="222"/>
      <c r="O754" s="222"/>
      <c r="P754" s="222"/>
      <c r="Q754" s="222"/>
      <c r="R754" s="222"/>
      <c r="S754" s="222"/>
      <c r="T754" s="222"/>
      <c r="U754" s="222"/>
      <c r="V754" s="222"/>
      <c r="W754" s="222"/>
      <c r="X754" s="222"/>
      <c r="Y754" s="213"/>
      <c r="Z754" s="213"/>
      <c r="AA754" s="213"/>
      <c r="AB754" s="213"/>
      <c r="AC754" s="213"/>
      <c r="AD754" s="213"/>
      <c r="AE754" s="213"/>
      <c r="AF754" s="213"/>
      <c r="AG754" s="213" t="s">
        <v>165</v>
      </c>
      <c r="AH754" s="213"/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40" t="str">
        <f>C754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754" s="213"/>
      <c r="BC754" s="213"/>
      <c r="BD754" s="213"/>
      <c r="BE754" s="213"/>
      <c r="BF754" s="213"/>
      <c r="BG754" s="213"/>
      <c r="BH754" s="213"/>
    </row>
    <row r="755" spans="1:60" outlineLevel="1" x14ac:dyDescent="0.2">
      <c r="A755" s="232">
        <v>110</v>
      </c>
      <c r="B755" s="233" t="s">
        <v>597</v>
      </c>
      <c r="C755" s="252" t="s">
        <v>598</v>
      </c>
      <c r="D755" s="234" t="s">
        <v>589</v>
      </c>
      <c r="E755" s="235">
        <v>1</v>
      </c>
      <c r="F755" s="236"/>
      <c r="G755" s="237">
        <f>ROUND(E755*F755,2)</f>
        <v>0</v>
      </c>
      <c r="H755" s="236"/>
      <c r="I755" s="237">
        <f>ROUND(E755*H755,2)</f>
        <v>0</v>
      </c>
      <c r="J755" s="236"/>
      <c r="K755" s="237">
        <f>ROUND(E755*J755,2)</f>
        <v>0</v>
      </c>
      <c r="L755" s="237">
        <v>15</v>
      </c>
      <c r="M755" s="237">
        <f>G755*(1+L755/100)</f>
        <v>0</v>
      </c>
      <c r="N755" s="237">
        <v>0</v>
      </c>
      <c r="O755" s="237">
        <f>ROUND(E755*N755,2)</f>
        <v>0</v>
      </c>
      <c r="P755" s="237">
        <v>0</v>
      </c>
      <c r="Q755" s="237">
        <f>ROUND(E755*P755,2)</f>
        <v>0</v>
      </c>
      <c r="R755" s="237"/>
      <c r="S755" s="237" t="s">
        <v>143</v>
      </c>
      <c r="T755" s="238" t="s">
        <v>437</v>
      </c>
      <c r="U755" s="222">
        <v>0</v>
      </c>
      <c r="V755" s="222">
        <f>ROUND(E755*U755,2)</f>
        <v>0</v>
      </c>
      <c r="W755" s="222"/>
      <c r="X755" s="222" t="s">
        <v>590</v>
      </c>
      <c r="Y755" s="213"/>
      <c r="Z755" s="213"/>
      <c r="AA755" s="213"/>
      <c r="AB755" s="213"/>
      <c r="AC755" s="213"/>
      <c r="AD755" s="213"/>
      <c r="AE755" s="213"/>
      <c r="AF755" s="213"/>
      <c r="AG755" s="213" t="s">
        <v>591</v>
      </c>
      <c r="AH755" s="213"/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outlineLevel="1" x14ac:dyDescent="0.2">
      <c r="A756" s="220"/>
      <c r="B756" s="221"/>
      <c r="C756" s="255" t="s">
        <v>599</v>
      </c>
      <c r="D756" s="241"/>
      <c r="E756" s="241"/>
      <c r="F756" s="241"/>
      <c r="G756" s="241"/>
      <c r="H756" s="222"/>
      <c r="I756" s="222"/>
      <c r="J756" s="222"/>
      <c r="K756" s="222"/>
      <c r="L756" s="222"/>
      <c r="M756" s="222"/>
      <c r="N756" s="222"/>
      <c r="O756" s="222"/>
      <c r="P756" s="222"/>
      <c r="Q756" s="222"/>
      <c r="R756" s="222"/>
      <c r="S756" s="222"/>
      <c r="T756" s="222"/>
      <c r="U756" s="222"/>
      <c r="V756" s="222"/>
      <c r="W756" s="222"/>
      <c r="X756" s="222"/>
      <c r="Y756" s="213"/>
      <c r="Z756" s="213"/>
      <c r="AA756" s="213"/>
      <c r="AB756" s="213"/>
      <c r="AC756" s="213"/>
      <c r="AD756" s="213"/>
      <c r="AE756" s="213"/>
      <c r="AF756" s="213"/>
      <c r="AG756" s="213" t="s">
        <v>165</v>
      </c>
      <c r="AH756" s="213"/>
      <c r="AI756" s="213"/>
      <c r="AJ756" s="213"/>
      <c r="AK756" s="213"/>
      <c r="AL756" s="213"/>
      <c r="AM756" s="213"/>
      <c r="AN756" s="213"/>
      <c r="AO756" s="213"/>
      <c r="AP756" s="213"/>
      <c r="AQ756" s="213"/>
      <c r="AR756" s="213"/>
      <c r="AS756" s="213"/>
      <c r="AT756" s="213"/>
      <c r="AU756" s="213"/>
      <c r="AV756" s="213"/>
      <c r="AW756" s="213"/>
      <c r="AX756" s="213"/>
      <c r="AY756" s="213"/>
      <c r="AZ756" s="213"/>
      <c r="BA756" s="213"/>
      <c r="BB756" s="213"/>
      <c r="BC756" s="213"/>
      <c r="BD756" s="213"/>
      <c r="BE756" s="213"/>
      <c r="BF756" s="213"/>
      <c r="BG756" s="213"/>
      <c r="BH756" s="213"/>
    </row>
    <row r="757" spans="1:60" x14ac:dyDescent="0.2">
      <c r="A757" s="3"/>
      <c r="B757" s="4"/>
      <c r="C757" s="258"/>
      <c r="D757" s="6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AE757">
        <v>15</v>
      </c>
      <c r="AF757">
        <v>21</v>
      </c>
      <c r="AG757" t="s">
        <v>124</v>
      </c>
    </row>
    <row r="758" spans="1:60" x14ac:dyDescent="0.2">
      <c r="A758" s="216"/>
      <c r="B758" s="217" t="s">
        <v>29</v>
      </c>
      <c r="C758" s="259"/>
      <c r="D758" s="218"/>
      <c r="E758" s="219"/>
      <c r="F758" s="219"/>
      <c r="G758" s="250">
        <f>G8+G13+G100+G114+G150+G155+G165+G183+G206+G215+G285+G300+G310+G322+G347+G385+G451+G498+G566+G575+G733+G750</f>
        <v>0</v>
      </c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AE758">
        <f>SUMIF(L7:L756,AE757,G7:G756)</f>
        <v>0</v>
      </c>
      <c r="AF758">
        <f>SUMIF(L7:L756,AF757,G7:G756)</f>
        <v>0</v>
      </c>
      <c r="AG758" t="s">
        <v>600</v>
      </c>
    </row>
    <row r="759" spans="1:60" x14ac:dyDescent="0.2">
      <c r="C759" s="260"/>
      <c r="D759" s="10"/>
      <c r="AG759" t="s">
        <v>601</v>
      </c>
    </row>
    <row r="760" spans="1:60" x14ac:dyDescent="0.2">
      <c r="D760" s="10"/>
    </row>
    <row r="761" spans="1:60" x14ac:dyDescent="0.2">
      <c r="D761" s="10"/>
    </row>
    <row r="762" spans="1:60" x14ac:dyDescent="0.2">
      <c r="D762" s="10"/>
    </row>
    <row r="763" spans="1:60" x14ac:dyDescent="0.2">
      <c r="D763" s="10"/>
    </row>
    <row r="764" spans="1:60" x14ac:dyDescent="0.2">
      <c r="D764" s="10"/>
    </row>
    <row r="765" spans="1:60" x14ac:dyDescent="0.2">
      <c r="D765" s="10"/>
    </row>
    <row r="766" spans="1:60" x14ac:dyDescent="0.2">
      <c r="D766" s="10"/>
    </row>
    <row r="767" spans="1:60" x14ac:dyDescent="0.2">
      <c r="D767" s="10"/>
    </row>
    <row r="768" spans="1:60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f/DuTmSa5smfmXM4vYuBlSqMsMf4jk44MHQrT5YJZjetqbUBCpFpAV6XQ150nvsMqIk+/XjnAgS3OuZizbFgw==" saltValue="+rcGstOOTazNPq78ICuT+w==" spinCount="100000" sheet="1"/>
  <mergeCells count="57">
    <mergeCell ref="C752:G752"/>
    <mergeCell ref="C754:G754"/>
    <mergeCell ref="C756:G756"/>
    <mergeCell ref="C493:G493"/>
    <mergeCell ref="C500:G500"/>
    <mergeCell ref="C514:G514"/>
    <mergeCell ref="C568:G568"/>
    <mergeCell ref="C569:G569"/>
    <mergeCell ref="C741:G741"/>
    <mergeCell ref="C360:G360"/>
    <mergeCell ref="C378:G378"/>
    <mergeCell ref="C387:G387"/>
    <mergeCell ref="C433:G433"/>
    <mergeCell ref="C453:G453"/>
    <mergeCell ref="C458:G458"/>
    <mergeCell ref="C316:G316"/>
    <mergeCell ref="C327:G327"/>
    <mergeCell ref="C332:G332"/>
    <mergeCell ref="C336:G336"/>
    <mergeCell ref="C340:G340"/>
    <mergeCell ref="C344:G344"/>
    <mergeCell ref="C205:G205"/>
    <mergeCell ref="C214:G214"/>
    <mergeCell ref="C223:G223"/>
    <mergeCell ref="C233:G233"/>
    <mergeCell ref="C269:G269"/>
    <mergeCell ref="C293:G293"/>
    <mergeCell ref="C182:G182"/>
    <mergeCell ref="C189:G189"/>
    <mergeCell ref="C190:G190"/>
    <mergeCell ref="C191:G191"/>
    <mergeCell ref="C197:G197"/>
    <mergeCell ref="C201:G201"/>
    <mergeCell ref="C167:G167"/>
    <mergeCell ref="C171:G171"/>
    <mergeCell ref="C172:G172"/>
    <mergeCell ref="C176:G176"/>
    <mergeCell ref="C177:G177"/>
    <mergeCell ref="C178:G178"/>
    <mergeCell ref="C125:G125"/>
    <mergeCell ref="C129:G129"/>
    <mergeCell ref="C135:G135"/>
    <mergeCell ref="C152:G152"/>
    <mergeCell ref="C157:G157"/>
    <mergeCell ref="C164:G164"/>
    <mergeCell ref="C23:G23"/>
    <mergeCell ref="C77:G77"/>
    <mergeCell ref="C91:G91"/>
    <mergeCell ref="C97:G97"/>
    <mergeCell ref="C116:G116"/>
    <mergeCell ref="C121:G121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B1B1F-B00C-4EEB-8D54-1F635C40368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111</v>
      </c>
      <c r="B1" s="198"/>
      <c r="C1" s="198"/>
      <c r="D1" s="198"/>
      <c r="E1" s="198"/>
      <c r="F1" s="198"/>
      <c r="G1" s="198"/>
      <c r="AG1" t="s">
        <v>112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113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113</v>
      </c>
      <c r="AG3" t="s">
        <v>114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115</v>
      </c>
    </row>
    <row r="5" spans="1:60" x14ac:dyDescent="0.2">
      <c r="D5" s="10"/>
    </row>
    <row r="6" spans="1:60" ht="38.25" x14ac:dyDescent="0.2">
      <c r="A6" s="209" t="s">
        <v>116</v>
      </c>
      <c r="B6" s="211" t="s">
        <v>117</v>
      </c>
      <c r="C6" s="211" t="s">
        <v>118</v>
      </c>
      <c r="D6" s="210" t="s">
        <v>119</v>
      </c>
      <c r="E6" s="209" t="s">
        <v>120</v>
      </c>
      <c r="F6" s="208" t="s">
        <v>121</v>
      </c>
      <c r="G6" s="209" t="s">
        <v>29</v>
      </c>
      <c r="H6" s="212" t="s">
        <v>30</v>
      </c>
      <c r="I6" s="212" t="s">
        <v>122</v>
      </c>
      <c r="J6" s="212" t="s">
        <v>31</v>
      </c>
      <c r="K6" s="212" t="s">
        <v>123</v>
      </c>
      <c r="L6" s="212" t="s">
        <v>124</v>
      </c>
      <c r="M6" s="212" t="s">
        <v>125</v>
      </c>
      <c r="N6" s="212" t="s">
        <v>126</v>
      </c>
      <c r="O6" s="212" t="s">
        <v>127</v>
      </c>
      <c r="P6" s="212" t="s">
        <v>128</v>
      </c>
      <c r="Q6" s="212" t="s">
        <v>129</v>
      </c>
      <c r="R6" s="212" t="s">
        <v>130</v>
      </c>
      <c r="S6" s="212" t="s">
        <v>131</v>
      </c>
      <c r="T6" s="212" t="s">
        <v>132</v>
      </c>
      <c r="U6" s="212" t="s">
        <v>133</v>
      </c>
      <c r="V6" s="212" t="s">
        <v>134</v>
      </c>
      <c r="W6" s="212" t="s">
        <v>135</v>
      </c>
      <c r="X6" s="212" t="s">
        <v>136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137</v>
      </c>
      <c r="B8" s="227" t="s">
        <v>96</v>
      </c>
      <c r="C8" s="251" t="s">
        <v>97</v>
      </c>
      <c r="D8" s="228"/>
      <c r="E8" s="229"/>
      <c r="F8" s="230"/>
      <c r="G8" s="230">
        <f>SUMIF(AG9:AG41,"&lt;&gt;NOR",G9:G41)</f>
        <v>0</v>
      </c>
      <c r="H8" s="230"/>
      <c r="I8" s="230">
        <f>SUM(I9:I41)</f>
        <v>0</v>
      </c>
      <c r="J8" s="230"/>
      <c r="K8" s="230">
        <f>SUM(K9:K41)</f>
        <v>0</v>
      </c>
      <c r="L8" s="230"/>
      <c r="M8" s="230">
        <f>SUM(M9:M41)</f>
        <v>0</v>
      </c>
      <c r="N8" s="230"/>
      <c r="O8" s="230">
        <f>SUM(O9:O41)</f>
        <v>0</v>
      </c>
      <c r="P8" s="230"/>
      <c r="Q8" s="230">
        <f>SUM(Q9:Q41)</f>
        <v>0</v>
      </c>
      <c r="R8" s="230"/>
      <c r="S8" s="230"/>
      <c r="T8" s="231"/>
      <c r="U8" s="225"/>
      <c r="V8" s="225">
        <f>SUM(V9:V41)</f>
        <v>0</v>
      </c>
      <c r="W8" s="225"/>
      <c r="X8" s="225"/>
      <c r="AG8" t="s">
        <v>138</v>
      </c>
    </row>
    <row r="9" spans="1:60" outlineLevel="1" x14ac:dyDescent="0.2">
      <c r="A9" s="243">
        <v>1</v>
      </c>
      <c r="B9" s="244" t="s">
        <v>43</v>
      </c>
      <c r="C9" s="257" t="s">
        <v>602</v>
      </c>
      <c r="D9" s="245" t="s">
        <v>248</v>
      </c>
      <c r="E9" s="246">
        <v>3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15</v>
      </c>
      <c r="M9" s="248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403</v>
      </c>
      <c r="T9" s="249" t="s">
        <v>437</v>
      </c>
      <c r="U9" s="222">
        <v>0</v>
      </c>
      <c r="V9" s="222">
        <f>ROUND(E9*U9,2)</f>
        <v>0</v>
      </c>
      <c r="W9" s="222"/>
      <c r="X9" s="222" t="s">
        <v>371</v>
      </c>
      <c r="Y9" s="213"/>
      <c r="Z9" s="213"/>
      <c r="AA9" s="213"/>
      <c r="AB9" s="213"/>
      <c r="AC9" s="213"/>
      <c r="AD9" s="213"/>
      <c r="AE9" s="213"/>
      <c r="AF9" s="213"/>
      <c r="AG9" s="213" t="s">
        <v>372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3">
        <v>2</v>
      </c>
      <c r="B10" s="244" t="s">
        <v>50</v>
      </c>
      <c r="C10" s="257" t="s">
        <v>603</v>
      </c>
      <c r="D10" s="245" t="s">
        <v>248</v>
      </c>
      <c r="E10" s="246">
        <v>1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15</v>
      </c>
      <c r="M10" s="248">
        <f>G10*(1+L10/100)</f>
        <v>0</v>
      </c>
      <c r="N10" s="248">
        <v>0</v>
      </c>
      <c r="O10" s="248">
        <f>ROUND(E10*N10,2)</f>
        <v>0</v>
      </c>
      <c r="P10" s="248">
        <v>0</v>
      </c>
      <c r="Q10" s="248">
        <f>ROUND(E10*P10,2)</f>
        <v>0</v>
      </c>
      <c r="R10" s="248"/>
      <c r="S10" s="248" t="s">
        <v>403</v>
      </c>
      <c r="T10" s="249" t="s">
        <v>437</v>
      </c>
      <c r="U10" s="222">
        <v>0</v>
      </c>
      <c r="V10" s="222">
        <f>ROUND(E10*U10,2)</f>
        <v>0</v>
      </c>
      <c r="W10" s="222"/>
      <c r="X10" s="222" t="s">
        <v>371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372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47</v>
      </c>
      <c r="C11" s="257" t="s">
        <v>604</v>
      </c>
      <c r="D11" s="245" t="s">
        <v>248</v>
      </c>
      <c r="E11" s="246">
        <v>3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15</v>
      </c>
      <c r="M11" s="248">
        <f>G11*(1+L11/100)</f>
        <v>0</v>
      </c>
      <c r="N11" s="248">
        <v>0</v>
      </c>
      <c r="O11" s="248">
        <f>ROUND(E11*N11,2)</f>
        <v>0</v>
      </c>
      <c r="P11" s="248">
        <v>0</v>
      </c>
      <c r="Q11" s="248">
        <f>ROUND(E11*P11,2)</f>
        <v>0</v>
      </c>
      <c r="R11" s="248"/>
      <c r="S11" s="248" t="s">
        <v>403</v>
      </c>
      <c r="T11" s="249" t="s">
        <v>437</v>
      </c>
      <c r="U11" s="222">
        <v>0</v>
      </c>
      <c r="V11" s="222">
        <f>ROUND(E11*U11,2)</f>
        <v>0</v>
      </c>
      <c r="W11" s="222"/>
      <c r="X11" s="222" t="s">
        <v>371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372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3">
        <v>4</v>
      </c>
      <c r="B12" s="244" t="s">
        <v>605</v>
      </c>
      <c r="C12" s="257" t="s">
        <v>606</v>
      </c>
      <c r="D12" s="245" t="s">
        <v>248</v>
      </c>
      <c r="E12" s="246">
        <v>1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15</v>
      </c>
      <c r="M12" s="248">
        <f>G12*(1+L12/100)</f>
        <v>0</v>
      </c>
      <c r="N12" s="248">
        <v>0</v>
      </c>
      <c r="O12" s="248">
        <f>ROUND(E12*N12,2)</f>
        <v>0</v>
      </c>
      <c r="P12" s="248">
        <v>0</v>
      </c>
      <c r="Q12" s="248">
        <f>ROUND(E12*P12,2)</f>
        <v>0</v>
      </c>
      <c r="R12" s="248"/>
      <c r="S12" s="248" t="s">
        <v>403</v>
      </c>
      <c r="T12" s="249" t="s">
        <v>437</v>
      </c>
      <c r="U12" s="222">
        <v>0</v>
      </c>
      <c r="V12" s="222">
        <f>ROUND(E12*U12,2)</f>
        <v>0</v>
      </c>
      <c r="W12" s="222"/>
      <c r="X12" s="222" t="s">
        <v>371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372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5</v>
      </c>
      <c r="B13" s="244" t="s">
        <v>607</v>
      </c>
      <c r="C13" s="257" t="s">
        <v>608</v>
      </c>
      <c r="D13" s="245" t="s">
        <v>248</v>
      </c>
      <c r="E13" s="246">
        <v>2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15</v>
      </c>
      <c r="M13" s="248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403</v>
      </c>
      <c r="T13" s="249" t="s">
        <v>437</v>
      </c>
      <c r="U13" s="222">
        <v>0</v>
      </c>
      <c r="V13" s="222">
        <f>ROUND(E13*U13,2)</f>
        <v>0</v>
      </c>
      <c r="W13" s="222"/>
      <c r="X13" s="222" t="s">
        <v>371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372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3">
        <v>6</v>
      </c>
      <c r="B14" s="244" t="s">
        <v>609</v>
      </c>
      <c r="C14" s="257" t="s">
        <v>610</v>
      </c>
      <c r="D14" s="245" t="s">
        <v>248</v>
      </c>
      <c r="E14" s="246">
        <v>6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15</v>
      </c>
      <c r="M14" s="248">
        <f>G14*(1+L14/100)</f>
        <v>0</v>
      </c>
      <c r="N14" s="248">
        <v>0</v>
      </c>
      <c r="O14" s="248">
        <f>ROUND(E14*N14,2)</f>
        <v>0</v>
      </c>
      <c r="P14" s="248">
        <v>0</v>
      </c>
      <c r="Q14" s="248">
        <f>ROUND(E14*P14,2)</f>
        <v>0</v>
      </c>
      <c r="R14" s="248"/>
      <c r="S14" s="248" t="s">
        <v>403</v>
      </c>
      <c r="T14" s="249" t="s">
        <v>437</v>
      </c>
      <c r="U14" s="222">
        <v>0</v>
      </c>
      <c r="V14" s="222">
        <f>ROUND(E14*U14,2)</f>
        <v>0</v>
      </c>
      <c r="W14" s="222"/>
      <c r="X14" s="222" t="s">
        <v>371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372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7</v>
      </c>
      <c r="B15" s="244" t="s">
        <v>611</v>
      </c>
      <c r="C15" s="257" t="s">
        <v>612</v>
      </c>
      <c r="D15" s="245" t="s">
        <v>248</v>
      </c>
      <c r="E15" s="246">
        <v>1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15</v>
      </c>
      <c r="M15" s="248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48"/>
      <c r="S15" s="248" t="s">
        <v>403</v>
      </c>
      <c r="T15" s="249" t="s">
        <v>437</v>
      </c>
      <c r="U15" s="222">
        <v>0</v>
      </c>
      <c r="V15" s="222">
        <f>ROUND(E15*U15,2)</f>
        <v>0</v>
      </c>
      <c r="W15" s="222"/>
      <c r="X15" s="222" t="s">
        <v>371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372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8</v>
      </c>
      <c r="B16" s="244" t="s">
        <v>613</v>
      </c>
      <c r="C16" s="257" t="s">
        <v>614</v>
      </c>
      <c r="D16" s="245" t="s">
        <v>248</v>
      </c>
      <c r="E16" s="246">
        <v>13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15</v>
      </c>
      <c r="M16" s="248">
        <f>G16*(1+L16/100)</f>
        <v>0</v>
      </c>
      <c r="N16" s="248">
        <v>0</v>
      </c>
      <c r="O16" s="248">
        <f>ROUND(E16*N16,2)</f>
        <v>0</v>
      </c>
      <c r="P16" s="248">
        <v>0</v>
      </c>
      <c r="Q16" s="248">
        <f>ROUND(E16*P16,2)</f>
        <v>0</v>
      </c>
      <c r="R16" s="248"/>
      <c r="S16" s="248" t="s">
        <v>403</v>
      </c>
      <c r="T16" s="249" t="s">
        <v>437</v>
      </c>
      <c r="U16" s="222">
        <v>0</v>
      </c>
      <c r="V16" s="222">
        <f>ROUND(E16*U16,2)</f>
        <v>0</v>
      </c>
      <c r="W16" s="222"/>
      <c r="X16" s="222" t="s">
        <v>371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372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9</v>
      </c>
      <c r="B17" s="244" t="s">
        <v>615</v>
      </c>
      <c r="C17" s="257" t="s">
        <v>616</v>
      </c>
      <c r="D17" s="245" t="s">
        <v>248</v>
      </c>
      <c r="E17" s="246">
        <v>1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15</v>
      </c>
      <c r="M17" s="248">
        <f>G17*(1+L17/100)</f>
        <v>0</v>
      </c>
      <c r="N17" s="248">
        <v>0</v>
      </c>
      <c r="O17" s="248">
        <f>ROUND(E17*N17,2)</f>
        <v>0</v>
      </c>
      <c r="P17" s="248">
        <v>0</v>
      </c>
      <c r="Q17" s="248">
        <f>ROUND(E17*P17,2)</f>
        <v>0</v>
      </c>
      <c r="R17" s="248"/>
      <c r="S17" s="248" t="s">
        <v>403</v>
      </c>
      <c r="T17" s="249" t="s">
        <v>437</v>
      </c>
      <c r="U17" s="222">
        <v>0</v>
      </c>
      <c r="V17" s="222">
        <f>ROUND(E17*U17,2)</f>
        <v>0</v>
      </c>
      <c r="W17" s="222"/>
      <c r="X17" s="222" t="s">
        <v>371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372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10</v>
      </c>
      <c r="B18" s="244" t="s">
        <v>404</v>
      </c>
      <c r="C18" s="257" t="s">
        <v>617</v>
      </c>
      <c r="D18" s="245" t="s">
        <v>248</v>
      </c>
      <c r="E18" s="246">
        <v>2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15</v>
      </c>
      <c r="M18" s="248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48"/>
      <c r="S18" s="248" t="s">
        <v>403</v>
      </c>
      <c r="T18" s="249" t="s">
        <v>437</v>
      </c>
      <c r="U18" s="222">
        <v>0</v>
      </c>
      <c r="V18" s="222">
        <f>ROUND(E18*U18,2)</f>
        <v>0</v>
      </c>
      <c r="W18" s="222"/>
      <c r="X18" s="222" t="s">
        <v>371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372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11</v>
      </c>
      <c r="B19" s="244" t="s">
        <v>618</v>
      </c>
      <c r="C19" s="257" t="s">
        <v>619</v>
      </c>
      <c r="D19" s="245" t="s">
        <v>248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15</v>
      </c>
      <c r="M19" s="248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403</v>
      </c>
      <c r="T19" s="249" t="s">
        <v>437</v>
      </c>
      <c r="U19" s="222">
        <v>0</v>
      </c>
      <c r="V19" s="222">
        <f>ROUND(E19*U19,2)</f>
        <v>0</v>
      </c>
      <c r="W19" s="222"/>
      <c r="X19" s="222" t="s">
        <v>371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372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12</v>
      </c>
      <c r="B20" s="244" t="s">
        <v>620</v>
      </c>
      <c r="C20" s="257" t="s">
        <v>621</v>
      </c>
      <c r="D20" s="245" t="s">
        <v>248</v>
      </c>
      <c r="E20" s="246">
        <v>18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15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403</v>
      </c>
      <c r="T20" s="249" t="s">
        <v>437</v>
      </c>
      <c r="U20" s="222">
        <v>0</v>
      </c>
      <c r="V20" s="222">
        <f>ROUND(E20*U20,2)</f>
        <v>0</v>
      </c>
      <c r="W20" s="222"/>
      <c r="X20" s="222" t="s">
        <v>371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372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3">
        <v>13</v>
      </c>
      <c r="B21" s="244" t="s">
        <v>622</v>
      </c>
      <c r="C21" s="257" t="s">
        <v>623</v>
      </c>
      <c r="D21" s="245" t="s">
        <v>248</v>
      </c>
      <c r="E21" s="246">
        <v>1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15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403</v>
      </c>
      <c r="T21" s="249" t="s">
        <v>437</v>
      </c>
      <c r="U21" s="222">
        <v>0</v>
      </c>
      <c r="V21" s="222">
        <f>ROUND(E21*U21,2)</f>
        <v>0</v>
      </c>
      <c r="W21" s="222"/>
      <c r="X21" s="222" t="s">
        <v>371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372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3">
        <v>14</v>
      </c>
      <c r="B22" s="244" t="s">
        <v>624</v>
      </c>
      <c r="C22" s="257" t="s">
        <v>625</v>
      </c>
      <c r="D22" s="245" t="s">
        <v>248</v>
      </c>
      <c r="E22" s="246">
        <v>2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15</v>
      </c>
      <c r="M22" s="248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48"/>
      <c r="S22" s="248" t="s">
        <v>403</v>
      </c>
      <c r="T22" s="249" t="s">
        <v>437</v>
      </c>
      <c r="U22" s="222">
        <v>0</v>
      </c>
      <c r="V22" s="222">
        <f>ROUND(E22*U22,2)</f>
        <v>0</v>
      </c>
      <c r="W22" s="222"/>
      <c r="X22" s="222" t="s">
        <v>371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372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3">
        <v>15</v>
      </c>
      <c r="B23" s="244" t="s">
        <v>626</v>
      </c>
      <c r="C23" s="257" t="s">
        <v>627</v>
      </c>
      <c r="D23" s="245" t="s">
        <v>248</v>
      </c>
      <c r="E23" s="246">
        <v>4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15</v>
      </c>
      <c r="M23" s="248">
        <f>G23*(1+L23/100)</f>
        <v>0</v>
      </c>
      <c r="N23" s="248">
        <v>0</v>
      </c>
      <c r="O23" s="248">
        <f>ROUND(E23*N23,2)</f>
        <v>0</v>
      </c>
      <c r="P23" s="248">
        <v>0</v>
      </c>
      <c r="Q23" s="248">
        <f>ROUND(E23*P23,2)</f>
        <v>0</v>
      </c>
      <c r="R23" s="248"/>
      <c r="S23" s="248" t="s">
        <v>403</v>
      </c>
      <c r="T23" s="249" t="s">
        <v>437</v>
      </c>
      <c r="U23" s="222">
        <v>0</v>
      </c>
      <c r="V23" s="222">
        <f>ROUND(E23*U23,2)</f>
        <v>0</v>
      </c>
      <c r="W23" s="222"/>
      <c r="X23" s="222" t="s">
        <v>371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372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16</v>
      </c>
      <c r="B24" s="244" t="s">
        <v>628</v>
      </c>
      <c r="C24" s="257" t="s">
        <v>629</v>
      </c>
      <c r="D24" s="245" t="s">
        <v>248</v>
      </c>
      <c r="E24" s="246">
        <v>25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15</v>
      </c>
      <c r="M24" s="248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48"/>
      <c r="S24" s="248" t="s">
        <v>403</v>
      </c>
      <c r="T24" s="249" t="s">
        <v>437</v>
      </c>
      <c r="U24" s="222">
        <v>0</v>
      </c>
      <c r="V24" s="222">
        <f>ROUND(E24*U24,2)</f>
        <v>0</v>
      </c>
      <c r="W24" s="222"/>
      <c r="X24" s="222" t="s">
        <v>371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372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3">
        <v>17</v>
      </c>
      <c r="B25" s="244" t="s">
        <v>630</v>
      </c>
      <c r="C25" s="257" t="s">
        <v>631</v>
      </c>
      <c r="D25" s="245" t="s">
        <v>248</v>
      </c>
      <c r="E25" s="246">
        <v>4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15</v>
      </c>
      <c r="M25" s="248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8"/>
      <c r="S25" s="248" t="s">
        <v>403</v>
      </c>
      <c r="T25" s="249" t="s">
        <v>437</v>
      </c>
      <c r="U25" s="222">
        <v>0</v>
      </c>
      <c r="V25" s="222">
        <f>ROUND(E25*U25,2)</f>
        <v>0</v>
      </c>
      <c r="W25" s="222"/>
      <c r="X25" s="222" t="s">
        <v>371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372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3">
        <v>18</v>
      </c>
      <c r="B26" s="244" t="s">
        <v>632</v>
      </c>
      <c r="C26" s="257" t="s">
        <v>633</v>
      </c>
      <c r="D26" s="245" t="s">
        <v>248</v>
      </c>
      <c r="E26" s="246">
        <v>5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15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/>
      <c r="S26" s="248" t="s">
        <v>403</v>
      </c>
      <c r="T26" s="249" t="s">
        <v>437</v>
      </c>
      <c r="U26" s="222">
        <v>0</v>
      </c>
      <c r="V26" s="222">
        <f>ROUND(E26*U26,2)</f>
        <v>0</v>
      </c>
      <c r="W26" s="222"/>
      <c r="X26" s="222" t="s">
        <v>371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372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3">
        <v>19</v>
      </c>
      <c r="B27" s="244" t="s">
        <v>634</v>
      </c>
      <c r="C27" s="257" t="s">
        <v>635</v>
      </c>
      <c r="D27" s="245" t="s">
        <v>248</v>
      </c>
      <c r="E27" s="246">
        <v>5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15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403</v>
      </c>
      <c r="T27" s="249" t="s">
        <v>437</v>
      </c>
      <c r="U27" s="222">
        <v>0</v>
      </c>
      <c r="V27" s="222">
        <f>ROUND(E27*U27,2)</f>
        <v>0</v>
      </c>
      <c r="W27" s="222"/>
      <c r="X27" s="222" t="s">
        <v>371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372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20</v>
      </c>
      <c r="B28" s="244" t="s">
        <v>636</v>
      </c>
      <c r="C28" s="257" t="s">
        <v>637</v>
      </c>
      <c r="D28" s="245" t="s">
        <v>248</v>
      </c>
      <c r="E28" s="246">
        <v>1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15</v>
      </c>
      <c r="M28" s="248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48"/>
      <c r="S28" s="248" t="s">
        <v>403</v>
      </c>
      <c r="T28" s="249" t="s">
        <v>437</v>
      </c>
      <c r="U28" s="222">
        <v>0</v>
      </c>
      <c r="V28" s="222">
        <f>ROUND(E28*U28,2)</f>
        <v>0</v>
      </c>
      <c r="W28" s="222"/>
      <c r="X28" s="222" t="s">
        <v>371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372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3">
        <v>21</v>
      </c>
      <c r="B29" s="244" t="s">
        <v>638</v>
      </c>
      <c r="C29" s="257" t="s">
        <v>639</v>
      </c>
      <c r="D29" s="245" t="s">
        <v>248</v>
      </c>
      <c r="E29" s="246">
        <v>2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15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403</v>
      </c>
      <c r="T29" s="249" t="s">
        <v>437</v>
      </c>
      <c r="U29" s="222">
        <v>0</v>
      </c>
      <c r="V29" s="222">
        <f>ROUND(E29*U29,2)</f>
        <v>0</v>
      </c>
      <c r="W29" s="222"/>
      <c r="X29" s="222" t="s">
        <v>371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372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3">
        <v>22</v>
      </c>
      <c r="B30" s="244" t="s">
        <v>640</v>
      </c>
      <c r="C30" s="257" t="s">
        <v>641</v>
      </c>
      <c r="D30" s="245" t="s">
        <v>258</v>
      </c>
      <c r="E30" s="246">
        <v>32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15</v>
      </c>
      <c r="M30" s="248">
        <f>G30*(1+L30/100)</f>
        <v>0</v>
      </c>
      <c r="N30" s="248">
        <v>0</v>
      </c>
      <c r="O30" s="248">
        <f>ROUND(E30*N30,2)</f>
        <v>0</v>
      </c>
      <c r="P30" s="248">
        <v>0</v>
      </c>
      <c r="Q30" s="248">
        <f>ROUND(E30*P30,2)</f>
        <v>0</v>
      </c>
      <c r="R30" s="248"/>
      <c r="S30" s="248" t="s">
        <v>403</v>
      </c>
      <c r="T30" s="249" t="s">
        <v>437</v>
      </c>
      <c r="U30" s="222">
        <v>0</v>
      </c>
      <c r="V30" s="222">
        <f>ROUND(E30*U30,2)</f>
        <v>0</v>
      </c>
      <c r="W30" s="222"/>
      <c r="X30" s="222" t="s">
        <v>371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372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3">
        <v>23</v>
      </c>
      <c r="B31" s="244" t="s">
        <v>642</v>
      </c>
      <c r="C31" s="257" t="s">
        <v>643</v>
      </c>
      <c r="D31" s="245" t="s">
        <v>258</v>
      </c>
      <c r="E31" s="246">
        <v>82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15</v>
      </c>
      <c r="M31" s="248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48"/>
      <c r="S31" s="248" t="s">
        <v>403</v>
      </c>
      <c r="T31" s="249" t="s">
        <v>437</v>
      </c>
      <c r="U31" s="222">
        <v>0</v>
      </c>
      <c r="V31" s="222">
        <f>ROUND(E31*U31,2)</f>
        <v>0</v>
      </c>
      <c r="W31" s="222"/>
      <c r="X31" s="222" t="s">
        <v>371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372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3">
        <v>24</v>
      </c>
      <c r="B32" s="244" t="s">
        <v>644</v>
      </c>
      <c r="C32" s="257" t="s">
        <v>645</v>
      </c>
      <c r="D32" s="245" t="s">
        <v>258</v>
      </c>
      <c r="E32" s="246">
        <v>112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15</v>
      </c>
      <c r="M32" s="248">
        <f>G32*(1+L32/100)</f>
        <v>0</v>
      </c>
      <c r="N32" s="248">
        <v>0</v>
      </c>
      <c r="O32" s="248">
        <f>ROUND(E32*N32,2)</f>
        <v>0</v>
      </c>
      <c r="P32" s="248">
        <v>0</v>
      </c>
      <c r="Q32" s="248">
        <f>ROUND(E32*P32,2)</f>
        <v>0</v>
      </c>
      <c r="R32" s="248"/>
      <c r="S32" s="248" t="s">
        <v>403</v>
      </c>
      <c r="T32" s="249" t="s">
        <v>437</v>
      </c>
      <c r="U32" s="222">
        <v>0</v>
      </c>
      <c r="V32" s="222">
        <f>ROUND(E32*U32,2)</f>
        <v>0</v>
      </c>
      <c r="W32" s="222"/>
      <c r="X32" s="222" t="s">
        <v>371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372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3">
        <v>25</v>
      </c>
      <c r="B33" s="244" t="s">
        <v>646</v>
      </c>
      <c r="C33" s="257" t="s">
        <v>647</v>
      </c>
      <c r="D33" s="245" t="s">
        <v>258</v>
      </c>
      <c r="E33" s="246">
        <v>12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15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403</v>
      </c>
      <c r="T33" s="249" t="s">
        <v>437</v>
      </c>
      <c r="U33" s="222">
        <v>0</v>
      </c>
      <c r="V33" s="222">
        <f>ROUND(E33*U33,2)</f>
        <v>0</v>
      </c>
      <c r="W33" s="222"/>
      <c r="X33" s="222" t="s">
        <v>371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372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26</v>
      </c>
      <c r="B34" s="244" t="s">
        <v>648</v>
      </c>
      <c r="C34" s="257" t="s">
        <v>649</v>
      </c>
      <c r="D34" s="245" t="s">
        <v>258</v>
      </c>
      <c r="E34" s="246">
        <v>8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15</v>
      </c>
      <c r="M34" s="248">
        <f>G34*(1+L34/100)</f>
        <v>0</v>
      </c>
      <c r="N34" s="248">
        <v>0</v>
      </c>
      <c r="O34" s="248">
        <f>ROUND(E34*N34,2)</f>
        <v>0</v>
      </c>
      <c r="P34" s="248">
        <v>0</v>
      </c>
      <c r="Q34" s="248">
        <f>ROUND(E34*P34,2)</f>
        <v>0</v>
      </c>
      <c r="R34" s="248"/>
      <c r="S34" s="248" t="s">
        <v>403</v>
      </c>
      <c r="T34" s="249" t="s">
        <v>437</v>
      </c>
      <c r="U34" s="222">
        <v>0</v>
      </c>
      <c r="V34" s="222">
        <f>ROUND(E34*U34,2)</f>
        <v>0</v>
      </c>
      <c r="W34" s="222"/>
      <c r="X34" s="222" t="s">
        <v>371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372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3">
        <v>27</v>
      </c>
      <c r="B35" s="244" t="s">
        <v>650</v>
      </c>
      <c r="C35" s="257" t="s">
        <v>651</v>
      </c>
      <c r="D35" s="245" t="s">
        <v>258</v>
      </c>
      <c r="E35" s="246">
        <v>16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15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403</v>
      </c>
      <c r="T35" s="249" t="s">
        <v>437</v>
      </c>
      <c r="U35" s="222">
        <v>0</v>
      </c>
      <c r="V35" s="222">
        <f>ROUND(E35*U35,2)</f>
        <v>0</v>
      </c>
      <c r="W35" s="222"/>
      <c r="X35" s="222" t="s">
        <v>371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372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3">
        <v>28</v>
      </c>
      <c r="B36" s="244" t="s">
        <v>652</v>
      </c>
      <c r="C36" s="257" t="s">
        <v>653</v>
      </c>
      <c r="D36" s="245" t="s">
        <v>258</v>
      </c>
      <c r="E36" s="246">
        <v>14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15</v>
      </c>
      <c r="M36" s="248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8"/>
      <c r="S36" s="248" t="s">
        <v>403</v>
      </c>
      <c r="T36" s="249" t="s">
        <v>437</v>
      </c>
      <c r="U36" s="222">
        <v>0</v>
      </c>
      <c r="V36" s="222">
        <f>ROUND(E36*U36,2)</f>
        <v>0</v>
      </c>
      <c r="W36" s="222"/>
      <c r="X36" s="222" t="s">
        <v>371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372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3">
        <v>29</v>
      </c>
      <c r="B37" s="244" t="s">
        <v>654</v>
      </c>
      <c r="C37" s="257" t="s">
        <v>655</v>
      </c>
      <c r="D37" s="245" t="s">
        <v>258</v>
      </c>
      <c r="E37" s="246">
        <v>12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15</v>
      </c>
      <c r="M37" s="248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48"/>
      <c r="S37" s="248" t="s">
        <v>403</v>
      </c>
      <c r="T37" s="249" t="s">
        <v>437</v>
      </c>
      <c r="U37" s="222">
        <v>0</v>
      </c>
      <c r="V37" s="222">
        <f>ROUND(E37*U37,2)</f>
        <v>0</v>
      </c>
      <c r="W37" s="222"/>
      <c r="X37" s="222" t="s">
        <v>371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372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3">
        <v>30</v>
      </c>
      <c r="B38" s="244" t="s">
        <v>656</v>
      </c>
      <c r="C38" s="257" t="s">
        <v>657</v>
      </c>
      <c r="D38" s="245" t="s">
        <v>258</v>
      </c>
      <c r="E38" s="246">
        <v>24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15</v>
      </c>
      <c r="M38" s="248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48"/>
      <c r="S38" s="248" t="s">
        <v>403</v>
      </c>
      <c r="T38" s="249" t="s">
        <v>437</v>
      </c>
      <c r="U38" s="222">
        <v>0</v>
      </c>
      <c r="V38" s="222">
        <f>ROUND(E38*U38,2)</f>
        <v>0</v>
      </c>
      <c r="W38" s="222"/>
      <c r="X38" s="222" t="s">
        <v>371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372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3">
        <v>31</v>
      </c>
      <c r="B39" s="244" t="s">
        <v>658</v>
      </c>
      <c r="C39" s="257" t="s">
        <v>659</v>
      </c>
      <c r="D39" s="245" t="s">
        <v>258</v>
      </c>
      <c r="E39" s="246">
        <v>4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15</v>
      </c>
      <c r="M39" s="248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48"/>
      <c r="S39" s="248" t="s">
        <v>403</v>
      </c>
      <c r="T39" s="249" t="s">
        <v>437</v>
      </c>
      <c r="U39" s="222">
        <v>0</v>
      </c>
      <c r="V39" s="222">
        <f>ROUND(E39*U39,2)</f>
        <v>0</v>
      </c>
      <c r="W39" s="222"/>
      <c r="X39" s="222" t="s">
        <v>371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372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3">
        <v>32</v>
      </c>
      <c r="B40" s="244" t="s">
        <v>660</v>
      </c>
      <c r="C40" s="257" t="s">
        <v>661</v>
      </c>
      <c r="D40" s="245" t="s">
        <v>258</v>
      </c>
      <c r="E40" s="246">
        <v>12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15</v>
      </c>
      <c r="M40" s="248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48"/>
      <c r="S40" s="248" t="s">
        <v>403</v>
      </c>
      <c r="T40" s="249" t="s">
        <v>437</v>
      </c>
      <c r="U40" s="222">
        <v>0</v>
      </c>
      <c r="V40" s="222">
        <f>ROUND(E40*U40,2)</f>
        <v>0</v>
      </c>
      <c r="W40" s="222"/>
      <c r="X40" s="222" t="s">
        <v>371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372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3">
        <v>33</v>
      </c>
      <c r="B41" s="244" t="s">
        <v>662</v>
      </c>
      <c r="C41" s="257" t="s">
        <v>663</v>
      </c>
      <c r="D41" s="245" t="s">
        <v>248</v>
      </c>
      <c r="E41" s="246">
        <v>3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15</v>
      </c>
      <c r="M41" s="248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48"/>
      <c r="S41" s="248" t="s">
        <v>403</v>
      </c>
      <c r="T41" s="249" t="s">
        <v>437</v>
      </c>
      <c r="U41" s="222">
        <v>0</v>
      </c>
      <c r="V41" s="222">
        <f>ROUND(E41*U41,2)</f>
        <v>0</v>
      </c>
      <c r="W41" s="222"/>
      <c r="X41" s="222" t="s">
        <v>590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664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26" t="s">
        <v>137</v>
      </c>
      <c r="B42" s="227" t="s">
        <v>98</v>
      </c>
      <c r="C42" s="251" t="s">
        <v>99</v>
      </c>
      <c r="D42" s="228"/>
      <c r="E42" s="229"/>
      <c r="F42" s="230"/>
      <c r="G42" s="230">
        <f>SUMIF(AG43:AG79,"&lt;&gt;NOR",G43:G79)</f>
        <v>0</v>
      </c>
      <c r="H42" s="230"/>
      <c r="I42" s="230">
        <f>SUM(I43:I79)</f>
        <v>0</v>
      </c>
      <c r="J42" s="230"/>
      <c r="K42" s="230">
        <f>SUM(K43:K79)</f>
        <v>0</v>
      </c>
      <c r="L42" s="230"/>
      <c r="M42" s="230">
        <f>SUM(M43:M79)</f>
        <v>0</v>
      </c>
      <c r="N42" s="230"/>
      <c r="O42" s="230">
        <f>SUM(O43:O79)</f>
        <v>0</v>
      </c>
      <c r="P42" s="230"/>
      <c r="Q42" s="230">
        <f>SUM(Q43:Q79)</f>
        <v>0</v>
      </c>
      <c r="R42" s="230"/>
      <c r="S42" s="230"/>
      <c r="T42" s="231"/>
      <c r="U42" s="225"/>
      <c r="V42" s="225">
        <f>SUM(V43:V79)</f>
        <v>0</v>
      </c>
      <c r="W42" s="225"/>
      <c r="X42" s="225"/>
      <c r="AG42" t="s">
        <v>138</v>
      </c>
    </row>
    <row r="43" spans="1:60" outlineLevel="1" x14ac:dyDescent="0.2">
      <c r="A43" s="243">
        <v>34</v>
      </c>
      <c r="B43" s="244" t="s">
        <v>665</v>
      </c>
      <c r="C43" s="257" t="s">
        <v>666</v>
      </c>
      <c r="D43" s="245" t="s">
        <v>248</v>
      </c>
      <c r="E43" s="246">
        <v>3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15</v>
      </c>
      <c r="M43" s="248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48"/>
      <c r="S43" s="248" t="s">
        <v>403</v>
      </c>
      <c r="T43" s="249" t="s">
        <v>437</v>
      </c>
      <c r="U43" s="222">
        <v>0</v>
      </c>
      <c r="V43" s="222">
        <f>ROUND(E43*U43,2)</f>
        <v>0</v>
      </c>
      <c r="W43" s="222"/>
      <c r="X43" s="222" t="s">
        <v>144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145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3">
        <v>35</v>
      </c>
      <c r="B44" s="244" t="s">
        <v>667</v>
      </c>
      <c r="C44" s="257" t="s">
        <v>603</v>
      </c>
      <c r="D44" s="245" t="s">
        <v>248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15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403</v>
      </c>
      <c r="T44" s="249" t="s">
        <v>437</v>
      </c>
      <c r="U44" s="222">
        <v>0</v>
      </c>
      <c r="V44" s="222">
        <f>ROUND(E44*U44,2)</f>
        <v>0</v>
      </c>
      <c r="W44" s="222"/>
      <c r="X44" s="222" t="s">
        <v>144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3">
        <v>36</v>
      </c>
      <c r="B45" s="244" t="s">
        <v>668</v>
      </c>
      <c r="C45" s="257" t="s">
        <v>604</v>
      </c>
      <c r="D45" s="245" t="s">
        <v>248</v>
      </c>
      <c r="E45" s="246">
        <v>3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15</v>
      </c>
      <c r="M45" s="248">
        <f>G45*(1+L45/100)</f>
        <v>0</v>
      </c>
      <c r="N45" s="248">
        <v>0</v>
      </c>
      <c r="O45" s="248">
        <f>ROUND(E45*N45,2)</f>
        <v>0</v>
      </c>
      <c r="P45" s="248">
        <v>0</v>
      </c>
      <c r="Q45" s="248">
        <f>ROUND(E45*P45,2)</f>
        <v>0</v>
      </c>
      <c r="R45" s="248"/>
      <c r="S45" s="248" t="s">
        <v>403</v>
      </c>
      <c r="T45" s="249" t="s">
        <v>437</v>
      </c>
      <c r="U45" s="222">
        <v>0</v>
      </c>
      <c r="V45" s="222">
        <f>ROUND(E45*U45,2)</f>
        <v>0</v>
      </c>
      <c r="W45" s="222"/>
      <c r="X45" s="222" t="s">
        <v>144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145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3">
        <v>37</v>
      </c>
      <c r="B46" s="244" t="s">
        <v>669</v>
      </c>
      <c r="C46" s="257" t="s">
        <v>606</v>
      </c>
      <c r="D46" s="245" t="s">
        <v>248</v>
      </c>
      <c r="E46" s="246">
        <v>1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15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8"/>
      <c r="S46" s="248" t="s">
        <v>403</v>
      </c>
      <c r="T46" s="249" t="s">
        <v>437</v>
      </c>
      <c r="U46" s="222">
        <v>0</v>
      </c>
      <c r="V46" s="222">
        <f>ROUND(E46*U46,2)</f>
        <v>0</v>
      </c>
      <c r="W46" s="222"/>
      <c r="X46" s="222" t="s">
        <v>144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145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3">
        <v>38</v>
      </c>
      <c r="B47" s="244" t="s">
        <v>670</v>
      </c>
      <c r="C47" s="257" t="s">
        <v>608</v>
      </c>
      <c r="D47" s="245" t="s">
        <v>248</v>
      </c>
      <c r="E47" s="246">
        <v>2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15</v>
      </c>
      <c r="M47" s="248">
        <f>G47*(1+L47/100)</f>
        <v>0</v>
      </c>
      <c r="N47" s="248">
        <v>0</v>
      </c>
      <c r="O47" s="248">
        <f>ROUND(E47*N47,2)</f>
        <v>0</v>
      </c>
      <c r="P47" s="248">
        <v>0</v>
      </c>
      <c r="Q47" s="248">
        <f>ROUND(E47*P47,2)</f>
        <v>0</v>
      </c>
      <c r="R47" s="248"/>
      <c r="S47" s="248" t="s">
        <v>403</v>
      </c>
      <c r="T47" s="249" t="s">
        <v>437</v>
      </c>
      <c r="U47" s="222">
        <v>0</v>
      </c>
      <c r="V47" s="222">
        <f>ROUND(E47*U47,2)</f>
        <v>0</v>
      </c>
      <c r="W47" s="222"/>
      <c r="X47" s="222" t="s">
        <v>144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145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3">
        <v>39</v>
      </c>
      <c r="B48" s="244" t="s">
        <v>671</v>
      </c>
      <c r="C48" s="257" t="s">
        <v>621</v>
      </c>
      <c r="D48" s="245" t="s">
        <v>248</v>
      </c>
      <c r="E48" s="246">
        <v>18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15</v>
      </c>
      <c r="M48" s="248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48"/>
      <c r="S48" s="248" t="s">
        <v>403</v>
      </c>
      <c r="T48" s="249" t="s">
        <v>437</v>
      </c>
      <c r="U48" s="222">
        <v>0</v>
      </c>
      <c r="V48" s="222">
        <f>ROUND(E48*U48,2)</f>
        <v>0</v>
      </c>
      <c r="W48" s="222"/>
      <c r="X48" s="222" t="s">
        <v>144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145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40</v>
      </c>
      <c r="B49" s="244" t="s">
        <v>672</v>
      </c>
      <c r="C49" s="257" t="s">
        <v>623</v>
      </c>
      <c r="D49" s="245" t="s">
        <v>248</v>
      </c>
      <c r="E49" s="246">
        <v>1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15</v>
      </c>
      <c r="M49" s="248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48"/>
      <c r="S49" s="248" t="s">
        <v>403</v>
      </c>
      <c r="T49" s="249" t="s">
        <v>437</v>
      </c>
      <c r="U49" s="222">
        <v>0</v>
      </c>
      <c r="V49" s="222">
        <f>ROUND(E49*U49,2)</f>
        <v>0</v>
      </c>
      <c r="W49" s="222"/>
      <c r="X49" s="222" t="s">
        <v>144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145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3">
        <v>41</v>
      </c>
      <c r="B50" s="244" t="s">
        <v>673</v>
      </c>
      <c r="C50" s="257" t="s">
        <v>625</v>
      </c>
      <c r="D50" s="245" t="s">
        <v>248</v>
      </c>
      <c r="E50" s="246">
        <v>2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15</v>
      </c>
      <c r="M50" s="248">
        <f>G50*(1+L50/100)</f>
        <v>0</v>
      </c>
      <c r="N50" s="248">
        <v>0</v>
      </c>
      <c r="O50" s="248">
        <f>ROUND(E50*N50,2)</f>
        <v>0</v>
      </c>
      <c r="P50" s="248">
        <v>0</v>
      </c>
      <c r="Q50" s="248">
        <f>ROUND(E50*P50,2)</f>
        <v>0</v>
      </c>
      <c r="R50" s="248"/>
      <c r="S50" s="248" t="s">
        <v>403</v>
      </c>
      <c r="T50" s="249" t="s">
        <v>437</v>
      </c>
      <c r="U50" s="222">
        <v>0</v>
      </c>
      <c r="V50" s="222">
        <f>ROUND(E50*U50,2)</f>
        <v>0</v>
      </c>
      <c r="W50" s="222"/>
      <c r="X50" s="222" t="s">
        <v>144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145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3">
        <v>42</v>
      </c>
      <c r="B51" s="244" t="s">
        <v>674</v>
      </c>
      <c r="C51" s="257" t="s">
        <v>627</v>
      </c>
      <c r="D51" s="245" t="s">
        <v>248</v>
      </c>
      <c r="E51" s="246">
        <v>4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15</v>
      </c>
      <c r="M51" s="248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48"/>
      <c r="S51" s="248" t="s">
        <v>403</v>
      </c>
      <c r="T51" s="249" t="s">
        <v>437</v>
      </c>
      <c r="U51" s="222">
        <v>0</v>
      </c>
      <c r="V51" s="222">
        <f>ROUND(E51*U51,2)</f>
        <v>0</v>
      </c>
      <c r="W51" s="222"/>
      <c r="X51" s="222" t="s">
        <v>144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145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3">
        <v>43</v>
      </c>
      <c r="B52" s="244" t="s">
        <v>675</v>
      </c>
      <c r="C52" s="257" t="s">
        <v>629</v>
      </c>
      <c r="D52" s="245" t="s">
        <v>248</v>
      </c>
      <c r="E52" s="246">
        <v>25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15</v>
      </c>
      <c r="M52" s="248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48"/>
      <c r="S52" s="248" t="s">
        <v>403</v>
      </c>
      <c r="T52" s="249" t="s">
        <v>437</v>
      </c>
      <c r="U52" s="222">
        <v>0</v>
      </c>
      <c r="V52" s="222">
        <f>ROUND(E52*U52,2)</f>
        <v>0</v>
      </c>
      <c r="W52" s="222"/>
      <c r="X52" s="222" t="s">
        <v>144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145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3">
        <v>44</v>
      </c>
      <c r="B53" s="244" t="s">
        <v>676</v>
      </c>
      <c r="C53" s="257" t="s">
        <v>631</v>
      </c>
      <c r="D53" s="245" t="s">
        <v>248</v>
      </c>
      <c r="E53" s="246">
        <v>4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15</v>
      </c>
      <c r="M53" s="248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48"/>
      <c r="S53" s="248" t="s">
        <v>403</v>
      </c>
      <c r="T53" s="249" t="s">
        <v>437</v>
      </c>
      <c r="U53" s="222">
        <v>0</v>
      </c>
      <c r="V53" s="222">
        <f>ROUND(E53*U53,2)</f>
        <v>0</v>
      </c>
      <c r="W53" s="222"/>
      <c r="X53" s="222" t="s">
        <v>144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145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3">
        <v>45</v>
      </c>
      <c r="B54" s="244" t="s">
        <v>677</v>
      </c>
      <c r="C54" s="257" t="s">
        <v>633</v>
      </c>
      <c r="D54" s="245" t="s">
        <v>248</v>
      </c>
      <c r="E54" s="246">
        <v>5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15</v>
      </c>
      <c r="M54" s="248">
        <f>G54*(1+L54/100)</f>
        <v>0</v>
      </c>
      <c r="N54" s="248">
        <v>0</v>
      </c>
      <c r="O54" s="248">
        <f>ROUND(E54*N54,2)</f>
        <v>0</v>
      </c>
      <c r="P54" s="248">
        <v>0</v>
      </c>
      <c r="Q54" s="248">
        <f>ROUND(E54*P54,2)</f>
        <v>0</v>
      </c>
      <c r="R54" s="248"/>
      <c r="S54" s="248" t="s">
        <v>403</v>
      </c>
      <c r="T54" s="249" t="s">
        <v>437</v>
      </c>
      <c r="U54" s="222">
        <v>0</v>
      </c>
      <c r="V54" s="222">
        <f>ROUND(E54*U54,2)</f>
        <v>0</v>
      </c>
      <c r="W54" s="222"/>
      <c r="X54" s="222" t="s">
        <v>144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145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3">
        <v>46</v>
      </c>
      <c r="B55" s="244" t="s">
        <v>678</v>
      </c>
      <c r="C55" s="257" t="s">
        <v>635</v>
      </c>
      <c r="D55" s="245" t="s">
        <v>248</v>
      </c>
      <c r="E55" s="246">
        <v>5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15</v>
      </c>
      <c r="M55" s="248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48"/>
      <c r="S55" s="248" t="s">
        <v>403</v>
      </c>
      <c r="T55" s="249" t="s">
        <v>437</v>
      </c>
      <c r="U55" s="222">
        <v>0</v>
      </c>
      <c r="V55" s="222">
        <f>ROUND(E55*U55,2)</f>
        <v>0</v>
      </c>
      <c r="W55" s="222"/>
      <c r="X55" s="222" t="s">
        <v>144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145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3">
        <v>47</v>
      </c>
      <c r="B56" s="244" t="s">
        <v>679</v>
      </c>
      <c r="C56" s="257" t="s">
        <v>637</v>
      </c>
      <c r="D56" s="245" t="s">
        <v>248</v>
      </c>
      <c r="E56" s="246">
        <v>1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15</v>
      </c>
      <c r="M56" s="248">
        <f>G56*(1+L56/100)</f>
        <v>0</v>
      </c>
      <c r="N56" s="248">
        <v>0</v>
      </c>
      <c r="O56" s="248">
        <f>ROUND(E56*N56,2)</f>
        <v>0</v>
      </c>
      <c r="P56" s="248">
        <v>0</v>
      </c>
      <c r="Q56" s="248">
        <f>ROUND(E56*P56,2)</f>
        <v>0</v>
      </c>
      <c r="R56" s="248"/>
      <c r="S56" s="248" t="s">
        <v>403</v>
      </c>
      <c r="T56" s="249" t="s">
        <v>437</v>
      </c>
      <c r="U56" s="222">
        <v>0</v>
      </c>
      <c r="V56" s="222">
        <f>ROUND(E56*U56,2)</f>
        <v>0</v>
      </c>
      <c r="W56" s="222"/>
      <c r="X56" s="222" t="s">
        <v>144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145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3">
        <v>48</v>
      </c>
      <c r="B57" s="244" t="s">
        <v>680</v>
      </c>
      <c r="C57" s="257" t="s">
        <v>639</v>
      </c>
      <c r="D57" s="245" t="s">
        <v>248</v>
      </c>
      <c r="E57" s="246">
        <v>2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15</v>
      </c>
      <c r="M57" s="248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8"/>
      <c r="S57" s="248" t="s">
        <v>403</v>
      </c>
      <c r="T57" s="249" t="s">
        <v>437</v>
      </c>
      <c r="U57" s="222">
        <v>0</v>
      </c>
      <c r="V57" s="222">
        <f>ROUND(E57*U57,2)</f>
        <v>0</v>
      </c>
      <c r="W57" s="222"/>
      <c r="X57" s="222" t="s">
        <v>144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145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49</v>
      </c>
      <c r="B58" s="244" t="s">
        <v>681</v>
      </c>
      <c r="C58" s="257" t="s">
        <v>641</v>
      </c>
      <c r="D58" s="245" t="s">
        <v>258</v>
      </c>
      <c r="E58" s="246">
        <v>32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15</v>
      </c>
      <c r="M58" s="248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48"/>
      <c r="S58" s="248" t="s">
        <v>403</v>
      </c>
      <c r="T58" s="249" t="s">
        <v>437</v>
      </c>
      <c r="U58" s="222">
        <v>0</v>
      </c>
      <c r="V58" s="222">
        <f>ROUND(E58*U58,2)</f>
        <v>0</v>
      </c>
      <c r="W58" s="222"/>
      <c r="X58" s="222" t="s">
        <v>144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145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3">
        <v>50</v>
      </c>
      <c r="B59" s="244" t="s">
        <v>682</v>
      </c>
      <c r="C59" s="257" t="s">
        <v>643</v>
      </c>
      <c r="D59" s="245" t="s">
        <v>258</v>
      </c>
      <c r="E59" s="246">
        <v>82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15</v>
      </c>
      <c r="M59" s="248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48"/>
      <c r="S59" s="248" t="s">
        <v>403</v>
      </c>
      <c r="T59" s="249" t="s">
        <v>437</v>
      </c>
      <c r="U59" s="222">
        <v>0</v>
      </c>
      <c r="V59" s="222">
        <f>ROUND(E59*U59,2)</f>
        <v>0</v>
      </c>
      <c r="W59" s="222"/>
      <c r="X59" s="222" t="s">
        <v>144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145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3">
        <v>51</v>
      </c>
      <c r="B60" s="244" t="s">
        <v>683</v>
      </c>
      <c r="C60" s="257" t="s">
        <v>645</v>
      </c>
      <c r="D60" s="245" t="s">
        <v>258</v>
      </c>
      <c r="E60" s="246">
        <v>112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15</v>
      </c>
      <c r="M60" s="248">
        <f>G60*(1+L60/100)</f>
        <v>0</v>
      </c>
      <c r="N60" s="248">
        <v>0</v>
      </c>
      <c r="O60" s="248">
        <f>ROUND(E60*N60,2)</f>
        <v>0</v>
      </c>
      <c r="P60" s="248">
        <v>0</v>
      </c>
      <c r="Q60" s="248">
        <f>ROUND(E60*P60,2)</f>
        <v>0</v>
      </c>
      <c r="R60" s="248"/>
      <c r="S60" s="248" t="s">
        <v>403</v>
      </c>
      <c r="T60" s="249" t="s">
        <v>437</v>
      </c>
      <c r="U60" s="222">
        <v>0</v>
      </c>
      <c r="V60" s="222">
        <f>ROUND(E60*U60,2)</f>
        <v>0</v>
      </c>
      <c r="W60" s="222"/>
      <c r="X60" s="222" t="s">
        <v>144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145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3">
        <v>52</v>
      </c>
      <c r="B61" s="244" t="s">
        <v>684</v>
      </c>
      <c r="C61" s="257" t="s">
        <v>647</v>
      </c>
      <c r="D61" s="245" t="s">
        <v>258</v>
      </c>
      <c r="E61" s="246">
        <v>12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15</v>
      </c>
      <c r="M61" s="248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48"/>
      <c r="S61" s="248" t="s">
        <v>403</v>
      </c>
      <c r="T61" s="249" t="s">
        <v>437</v>
      </c>
      <c r="U61" s="222">
        <v>0</v>
      </c>
      <c r="V61" s="222">
        <f>ROUND(E61*U61,2)</f>
        <v>0</v>
      </c>
      <c r="W61" s="222"/>
      <c r="X61" s="222" t="s">
        <v>144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145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3">
        <v>53</v>
      </c>
      <c r="B62" s="244" t="s">
        <v>685</v>
      </c>
      <c r="C62" s="257" t="s">
        <v>649</v>
      </c>
      <c r="D62" s="245" t="s">
        <v>258</v>
      </c>
      <c r="E62" s="246">
        <v>8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15</v>
      </c>
      <c r="M62" s="248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8"/>
      <c r="S62" s="248" t="s">
        <v>403</v>
      </c>
      <c r="T62" s="249" t="s">
        <v>437</v>
      </c>
      <c r="U62" s="222">
        <v>0</v>
      </c>
      <c r="V62" s="222">
        <f>ROUND(E62*U62,2)</f>
        <v>0</v>
      </c>
      <c r="W62" s="222"/>
      <c r="X62" s="222" t="s">
        <v>144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145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3">
        <v>54</v>
      </c>
      <c r="B63" s="244" t="s">
        <v>686</v>
      </c>
      <c r="C63" s="257" t="s">
        <v>651</v>
      </c>
      <c r="D63" s="245" t="s">
        <v>258</v>
      </c>
      <c r="E63" s="246">
        <v>16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15</v>
      </c>
      <c r="M63" s="248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8"/>
      <c r="S63" s="248" t="s">
        <v>403</v>
      </c>
      <c r="T63" s="249" t="s">
        <v>437</v>
      </c>
      <c r="U63" s="222">
        <v>0</v>
      </c>
      <c r="V63" s="222">
        <f>ROUND(E63*U63,2)</f>
        <v>0</v>
      </c>
      <c r="W63" s="222"/>
      <c r="X63" s="222" t="s">
        <v>144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145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3">
        <v>55</v>
      </c>
      <c r="B64" s="244" t="s">
        <v>687</v>
      </c>
      <c r="C64" s="257" t="s">
        <v>653</v>
      </c>
      <c r="D64" s="245" t="s">
        <v>258</v>
      </c>
      <c r="E64" s="246">
        <v>14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15</v>
      </c>
      <c r="M64" s="248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48"/>
      <c r="S64" s="248" t="s">
        <v>403</v>
      </c>
      <c r="T64" s="249" t="s">
        <v>437</v>
      </c>
      <c r="U64" s="222">
        <v>0</v>
      </c>
      <c r="V64" s="222">
        <f>ROUND(E64*U64,2)</f>
        <v>0</v>
      </c>
      <c r="W64" s="222"/>
      <c r="X64" s="222" t="s">
        <v>144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145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3">
        <v>56</v>
      </c>
      <c r="B65" s="244" t="s">
        <v>688</v>
      </c>
      <c r="C65" s="257" t="s">
        <v>655</v>
      </c>
      <c r="D65" s="245" t="s">
        <v>258</v>
      </c>
      <c r="E65" s="246">
        <v>12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15</v>
      </c>
      <c r="M65" s="248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48"/>
      <c r="S65" s="248" t="s">
        <v>403</v>
      </c>
      <c r="T65" s="249" t="s">
        <v>437</v>
      </c>
      <c r="U65" s="222">
        <v>0</v>
      </c>
      <c r="V65" s="222">
        <f>ROUND(E65*U65,2)</f>
        <v>0</v>
      </c>
      <c r="W65" s="222"/>
      <c r="X65" s="222" t="s">
        <v>144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145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3">
        <v>57</v>
      </c>
      <c r="B66" s="244" t="s">
        <v>689</v>
      </c>
      <c r="C66" s="257" t="s">
        <v>657</v>
      </c>
      <c r="D66" s="245" t="s">
        <v>258</v>
      </c>
      <c r="E66" s="246">
        <v>24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15</v>
      </c>
      <c r="M66" s="248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48"/>
      <c r="S66" s="248" t="s">
        <v>403</v>
      </c>
      <c r="T66" s="249" t="s">
        <v>437</v>
      </c>
      <c r="U66" s="222">
        <v>0</v>
      </c>
      <c r="V66" s="222">
        <f>ROUND(E66*U66,2)</f>
        <v>0</v>
      </c>
      <c r="W66" s="222"/>
      <c r="X66" s="222" t="s">
        <v>144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145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3">
        <v>58</v>
      </c>
      <c r="B67" s="244" t="s">
        <v>690</v>
      </c>
      <c r="C67" s="257" t="s">
        <v>659</v>
      </c>
      <c r="D67" s="245" t="s">
        <v>258</v>
      </c>
      <c r="E67" s="246">
        <v>4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15</v>
      </c>
      <c r="M67" s="248">
        <f>G67*(1+L67/100)</f>
        <v>0</v>
      </c>
      <c r="N67" s="248">
        <v>0</v>
      </c>
      <c r="O67" s="248">
        <f>ROUND(E67*N67,2)</f>
        <v>0</v>
      </c>
      <c r="P67" s="248">
        <v>0</v>
      </c>
      <c r="Q67" s="248">
        <f>ROUND(E67*P67,2)</f>
        <v>0</v>
      </c>
      <c r="R67" s="248"/>
      <c r="S67" s="248" t="s">
        <v>403</v>
      </c>
      <c r="T67" s="249" t="s">
        <v>437</v>
      </c>
      <c r="U67" s="222">
        <v>0</v>
      </c>
      <c r="V67" s="222">
        <f>ROUND(E67*U67,2)</f>
        <v>0</v>
      </c>
      <c r="W67" s="222"/>
      <c r="X67" s="222" t="s">
        <v>144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145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3">
        <v>59</v>
      </c>
      <c r="B68" s="244" t="s">
        <v>691</v>
      </c>
      <c r="C68" s="257" t="s">
        <v>661</v>
      </c>
      <c r="D68" s="245" t="s">
        <v>258</v>
      </c>
      <c r="E68" s="246">
        <v>12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15</v>
      </c>
      <c r="M68" s="248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48"/>
      <c r="S68" s="248" t="s">
        <v>403</v>
      </c>
      <c r="T68" s="249" t="s">
        <v>437</v>
      </c>
      <c r="U68" s="222">
        <v>0</v>
      </c>
      <c r="V68" s="222">
        <f>ROUND(E68*U68,2)</f>
        <v>0</v>
      </c>
      <c r="W68" s="222"/>
      <c r="X68" s="222" t="s">
        <v>144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145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3">
        <v>60</v>
      </c>
      <c r="B69" s="244" t="s">
        <v>692</v>
      </c>
      <c r="C69" s="257" t="s">
        <v>693</v>
      </c>
      <c r="D69" s="245" t="s">
        <v>248</v>
      </c>
      <c r="E69" s="246">
        <v>42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15</v>
      </c>
      <c r="M69" s="248">
        <f>G69*(1+L69/100)</f>
        <v>0</v>
      </c>
      <c r="N69" s="248">
        <v>0</v>
      </c>
      <c r="O69" s="248">
        <f>ROUND(E69*N69,2)</f>
        <v>0</v>
      </c>
      <c r="P69" s="248">
        <v>0</v>
      </c>
      <c r="Q69" s="248">
        <f>ROUND(E69*P69,2)</f>
        <v>0</v>
      </c>
      <c r="R69" s="248"/>
      <c r="S69" s="248" t="s">
        <v>403</v>
      </c>
      <c r="T69" s="249" t="s">
        <v>437</v>
      </c>
      <c r="U69" s="222">
        <v>0</v>
      </c>
      <c r="V69" s="222">
        <f>ROUND(E69*U69,2)</f>
        <v>0</v>
      </c>
      <c r="W69" s="222"/>
      <c r="X69" s="222" t="s">
        <v>144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145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3">
        <v>61</v>
      </c>
      <c r="B70" s="244" t="s">
        <v>58</v>
      </c>
      <c r="C70" s="257" t="s">
        <v>694</v>
      </c>
      <c r="D70" s="245" t="s">
        <v>248</v>
      </c>
      <c r="E70" s="246">
        <v>2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15</v>
      </c>
      <c r="M70" s="248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48"/>
      <c r="S70" s="248" t="s">
        <v>403</v>
      </c>
      <c r="T70" s="249" t="s">
        <v>437</v>
      </c>
      <c r="U70" s="222">
        <v>0</v>
      </c>
      <c r="V70" s="222">
        <f>ROUND(E70*U70,2)</f>
        <v>0</v>
      </c>
      <c r="W70" s="222"/>
      <c r="X70" s="222" t="s">
        <v>144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145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3">
        <v>62</v>
      </c>
      <c r="B71" s="244" t="s">
        <v>695</v>
      </c>
      <c r="C71" s="257" t="s">
        <v>696</v>
      </c>
      <c r="D71" s="245" t="s">
        <v>258</v>
      </c>
      <c r="E71" s="246">
        <v>96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15</v>
      </c>
      <c r="M71" s="248">
        <f>G71*(1+L71/100)</f>
        <v>0</v>
      </c>
      <c r="N71" s="248">
        <v>0</v>
      </c>
      <c r="O71" s="248">
        <f>ROUND(E71*N71,2)</f>
        <v>0</v>
      </c>
      <c r="P71" s="248">
        <v>0</v>
      </c>
      <c r="Q71" s="248">
        <f>ROUND(E71*P71,2)</f>
        <v>0</v>
      </c>
      <c r="R71" s="248"/>
      <c r="S71" s="248" t="s">
        <v>403</v>
      </c>
      <c r="T71" s="249" t="s">
        <v>437</v>
      </c>
      <c r="U71" s="222">
        <v>0</v>
      </c>
      <c r="V71" s="222">
        <f>ROUND(E71*U71,2)</f>
        <v>0</v>
      </c>
      <c r="W71" s="222"/>
      <c r="X71" s="222" t="s">
        <v>144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145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63</v>
      </c>
      <c r="B72" s="244" t="s">
        <v>697</v>
      </c>
      <c r="C72" s="257" t="s">
        <v>698</v>
      </c>
      <c r="D72" s="245" t="s">
        <v>258</v>
      </c>
      <c r="E72" s="246">
        <v>18</v>
      </c>
      <c r="F72" s="247"/>
      <c r="G72" s="248">
        <f>ROUND(E72*F72,2)</f>
        <v>0</v>
      </c>
      <c r="H72" s="247"/>
      <c r="I72" s="248">
        <f>ROUND(E72*H72,2)</f>
        <v>0</v>
      </c>
      <c r="J72" s="247"/>
      <c r="K72" s="248">
        <f>ROUND(E72*J72,2)</f>
        <v>0</v>
      </c>
      <c r="L72" s="248">
        <v>15</v>
      </c>
      <c r="M72" s="248">
        <f>G72*(1+L72/100)</f>
        <v>0</v>
      </c>
      <c r="N72" s="248">
        <v>0</v>
      </c>
      <c r="O72" s="248">
        <f>ROUND(E72*N72,2)</f>
        <v>0</v>
      </c>
      <c r="P72" s="248">
        <v>0</v>
      </c>
      <c r="Q72" s="248">
        <f>ROUND(E72*P72,2)</f>
        <v>0</v>
      </c>
      <c r="R72" s="248"/>
      <c r="S72" s="248" t="s">
        <v>403</v>
      </c>
      <c r="T72" s="249" t="s">
        <v>437</v>
      </c>
      <c r="U72" s="222">
        <v>0</v>
      </c>
      <c r="V72" s="222">
        <f>ROUND(E72*U72,2)</f>
        <v>0</v>
      </c>
      <c r="W72" s="222"/>
      <c r="X72" s="222" t="s">
        <v>144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145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3">
        <v>64</v>
      </c>
      <c r="B73" s="244" t="s">
        <v>699</v>
      </c>
      <c r="C73" s="257" t="s">
        <v>700</v>
      </c>
      <c r="D73" s="245" t="s">
        <v>258</v>
      </c>
      <c r="E73" s="246">
        <v>228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15</v>
      </c>
      <c r="M73" s="248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48"/>
      <c r="S73" s="248" t="s">
        <v>403</v>
      </c>
      <c r="T73" s="249" t="s">
        <v>437</v>
      </c>
      <c r="U73" s="222">
        <v>0</v>
      </c>
      <c r="V73" s="222">
        <f>ROUND(E73*U73,2)</f>
        <v>0</v>
      </c>
      <c r="W73" s="222"/>
      <c r="X73" s="222" t="s">
        <v>144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145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3">
        <v>65</v>
      </c>
      <c r="B74" s="244" t="s">
        <v>701</v>
      </c>
      <c r="C74" s="257" t="s">
        <v>702</v>
      </c>
      <c r="D74" s="245" t="s">
        <v>248</v>
      </c>
      <c r="E74" s="246">
        <v>1</v>
      </c>
      <c r="F74" s="247"/>
      <c r="G74" s="248">
        <f>ROUND(E74*F74,2)</f>
        <v>0</v>
      </c>
      <c r="H74" s="247"/>
      <c r="I74" s="248">
        <f>ROUND(E74*H74,2)</f>
        <v>0</v>
      </c>
      <c r="J74" s="247"/>
      <c r="K74" s="248">
        <f>ROUND(E74*J74,2)</f>
        <v>0</v>
      </c>
      <c r="L74" s="248">
        <v>15</v>
      </c>
      <c r="M74" s="248">
        <f>G74*(1+L74/100)</f>
        <v>0</v>
      </c>
      <c r="N74" s="248">
        <v>0</v>
      </c>
      <c r="O74" s="248">
        <f>ROUND(E74*N74,2)</f>
        <v>0</v>
      </c>
      <c r="P74" s="248">
        <v>0</v>
      </c>
      <c r="Q74" s="248">
        <f>ROUND(E74*P74,2)</f>
        <v>0</v>
      </c>
      <c r="R74" s="248"/>
      <c r="S74" s="248" t="s">
        <v>403</v>
      </c>
      <c r="T74" s="249" t="s">
        <v>437</v>
      </c>
      <c r="U74" s="222">
        <v>0</v>
      </c>
      <c r="V74" s="222">
        <f>ROUND(E74*U74,2)</f>
        <v>0</v>
      </c>
      <c r="W74" s="222"/>
      <c r="X74" s="222" t="s">
        <v>144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145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3">
        <v>66</v>
      </c>
      <c r="B75" s="244" t="s">
        <v>703</v>
      </c>
      <c r="C75" s="257" t="s">
        <v>704</v>
      </c>
      <c r="D75" s="245" t="s">
        <v>248</v>
      </c>
      <c r="E75" s="246">
        <v>2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15</v>
      </c>
      <c r="M75" s="248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48"/>
      <c r="S75" s="248" t="s">
        <v>403</v>
      </c>
      <c r="T75" s="249" t="s">
        <v>437</v>
      </c>
      <c r="U75" s="222">
        <v>0</v>
      </c>
      <c r="V75" s="222">
        <f>ROUND(E75*U75,2)</f>
        <v>0</v>
      </c>
      <c r="W75" s="222"/>
      <c r="X75" s="222" t="s">
        <v>144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145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3">
        <v>67</v>
      </c>
      <c r="B76" s="244" t="s">
        <v>705</v>
      </c>
      <c r="C76" s="257" t="s">
        <v>706</v>
      </c>
      <c r="D76" s="245" t="s">
        <v>248</v>
      </c>
      <c r="E76" s="246">
        <v>4</v>
      </c>
      <c r="F76" s="247"/>
      <c r="G76" s="248">
        <f>ROUND(E76*F76,2)</f>
        <v>0</v>
      </c>
      <c r="H76" s="247"/>
      <c r="I76" s="248">
        <f>ROUND(E76*H76,2)</f>
        <v>0</v>
      </c>
      <c r="J76" s="247"/>
      <c r="K76" s="248">
        <f>ROUND(E76*J76,2)</f>
        <v>0</v>
      </c>
      <c r="L76" s="248">
        <v>15</v>
      </c>
      <c r="M76" s="248">
        <f>G76*(1+L76/100)</f>
        <v>0</v>
      </c>
      <c r="N76" s="248">
        <v>0</v>
      </c>
      <c r="O76" s="248">
        <f>ROUND(E76*N76,2)</f>
        <v>0</v>
      </c>
      <c r="P76" s="248">
        <v>0</v>
      </c>
      <c r="Q76" s="248">
        <f>ROUND(E76*P76,2)</f>
        <v>0</v>
      </c>
      <c r="R76" s="248"/>
      <c r="S76" s="248" t="s">
        <v>403</v>
      </c>
      <c r="T76" s="249" t="s">
        <v>437</v>
      </c>
      <c r="U76" s="222">
        <v>0</v>
      </c>
      <c r="V76" s="222">
        <f>ROUND(E76*U76,2)</f>
        <v>0</v>
      </c>
      <c r="W76" s="222"/>
      <c r="X76" s="222" t="s">
        <v>144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145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3">
        <v>68</v>
      </c>
      <c r="B77" s="244" t="s">
        <v>707</v>
      </c>
      <c r="C77" s="257" t="s">
        <v>708</v>
      </c>
      <c r="D77" s="245" t="s">
        <v>248</v>
      </c>
      <c r="E77" s="246">
        <v>4</v>
      </c>
      <c r="F77" s="247"/>
      <c r="G77" s="248">
        <f>ROUND(E77*F77,2)</f>
        <v>0</v>
      </c>
      <c r="H77" s="247"/>
      <c r="I77" s="248">
        <f>ROUND(E77*H77,2)</f>
        <v>0</v>
      </c>
      <c r="J77" s="247"/>
      <c r="K77" s="248">
        <f>ROUND(E77*J77,2)</f>
        <v>0</v>
      </c>
      <c r="L77" s="248">
        <v>15</v>
      </c>
      <c r="M77" s="248">
        <f>G77*(1+L77/100)</f>
        <v>0</v>
      </c>
      <c r="N77" s="248">
        <v>0</v>
      </c>
      <c r="O77" s="248">
        <f>ROUND(E77*N77,2)</f>
        <v>0</v>
      </c>
      <c r="P77" s="248">
        <v>0</v>
      </c>
      <c r="Q77" s="248">
        <f>ROUND(E77*P77,2)</f>
        <v>0</v>
      </c>
      <c r="R77" s="248"/>
      <c r="S77" s="248" t="s">
        <v>403</v>
      </c>
      <c r="T77" s="249" t="s">
        <v>437</v>
      </c>
      <c r="U77" s="222">
        <v>0</v>
      </c>
      <c r="V77" s="222">
        <f>ROUND(E77*U77,2)</f>
        <v>0</v>
      </c>
      <c r="W77" s="222"/>
      <c r="X77" s="222" t="s">
        <v>144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145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3">
        <v>69</v>
      </c>
      <c r="B78" s="244" t="s">
        <v>709</v>
      </c>
      <c r="C78" s="257" t="s">
        <v>710</v>
      </c>
      <c r="D78" s="245" t="s">
        <v>248</v>
      </c>
      <c r="E78" s="246">
        <v>56</v>
      </c>
      <c r="F78" s="247"/>
      <c r="G78" s="248">
        <f>ROUND(E78*F78,2)</f>
        <v>0</v>
      </c>
      <c r="H78" s="247"/>
      <c r="I78" s="248">
        <f>ROUND(E78*H78,2)</f>
        <v>0</v>
      </c>
      <c r="J78" s="247"/>
      <c r="K78" s="248">
        <f>ROUND(E78*J78,2)</f>
        <v>0</v>
      </c>
      <c r="L78" s="248">
        <v>15</v>
      </c>
      <c r="M78" s="248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48"/>
      <c r="S78" s="248" t="s">
        <v>403</v>
      </c>
      <c r="T78" s="249" t="s">
        <v>437</v>
      </c>
      <c r="U78" s="222">
        <v>0</v>
      </c>
      <c r="V78" s="222">
        <f>ROUND(E78*U78,2)</f>
        <v>0</v>
      </c>
      <c r="W78" s="222"/>
      <c r="X78" s="222" t="s">
        <v>144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145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3">
        <v>70</v>
      </c>
      <c r="B79" s="244" t="s">
        <v>711</v>
      </c>
      <c r="C79" s="257" t="s">
        <v>663</v>
      </c>
      <c r="D79" s="245" t="s">
        <v>248</v>
      </c>
      <c r="E79" s="246">
        <v>3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15</v>
      </c>
      <c r="M79" s="248">
        <f>G79*(1+L79/100)</f>
        <v>0</v>
      </c>
      <c r="N79" s="248">
        <v>0</v>
      </c>
      <c r="O79" s="248">
        <f>ROUND(E79*N79,2)</f>
        <v>0</v>
      </c>
      <c r="P79" s="248">
        <v>0</v>
      </c>
      <c r="Q79" s="248">
        <f>ROUND(E79*P79,2)</f>
        <v>0</v>
      </c>
      <c r="R79" s="248"/>
      <c r="S79" s="248" t="s">
        <v>403</v>
      </c>
      <c r="T79" s="249" t="s">
        <v>437</v>
      </c>
      <c r="U79" s="222">
        <v>0</v>
      </c>
      <c r="V79" s="222">
        <f>ROUND(E79*U79,2)</f>
        <v>0</v>
      </c>
      <c r="W79" s="222"/>
      <c r="X79" s="222" t="s">
        <v>590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664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x14ac:dyDescent="0.2">
      <c r="A80" s="226" t="s">
        <v>137</v>
      </c>
      <c r="B80" s="227" t="s">
        <v>100</v>
      </c>
      <c r="C80" s="251" t="s">
        <v>101</v>
      </c>
      <c r="D80" s="228"/>
      <c r="E80" s="229"/>
      <c r="F80" s="230"/>
      <c r="G80" s="230">
        <f>SUMIF(AG81:AG84,"&lt;&gt;NOR",G81:G84)</f>
        <v>0</v>
      </c>
      <c r="H80" s="230"/>
      <c r="I80" s="230">
        <f>SUM(I81:I84)</f>
        <v>0</v>
      </c>
      <c r="J80" s="230"/>
      <c r="K80" s="230">
        <f>SUM(K81:K84)</f>
        <v>0</v>
      </c>
      <c r="L80" s="230"/>
      <c r="M80" s="230">
        <f>SUM(M81:M84)</f>
        <v>0</v>
      </c>
      <c r="N80" s="230"/>
      <c r="O80" s="230">
        <f>SUM(O81:O84)</f>
        <v>0</v>
      </c>
      <c r="P80" s="230"/>
      <c r="Q80" s="230">
        <f>SUM(Q81:Q84)</f>
        <v>0</v>
      </c>
      <c r="R80" s="230"/>
      <c r="S80" s="230"/>
      <c r="T80" s="231"/>
      <c r="U80" s="225"/>
      <c r="V80" s="225">
        <f>SUM(V81:V84)</f>
        <v>0</v>
      </c>
      <c r="W80" s="225"/>
      <c r="X80" s="225"/>
      <c r="AG80" t="s">
        <v>138</v>
      </c>
    </row>
    <row r="81" spans="1:60" outlineLevel="1" x14ac:dyDescent="0.2">
      <c r="A81" s="243">
        <v>71</v>
      </c>
      <c r="B81" s="244" t="s">
        <v>712</v>
      </c>
      <c r="C81" s="257" t="s">
        <v>713</v>
      </c>
      <c r="D81" s="245" t="s">
        <v>248</v>
      </c>
      <c r="E81" s="246">
        <v>1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15</v>
      </c>
      <c r="M81" s="248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48"/>
      <c r="S81" s="248" t="s">
        <v>403</v>
      </c>
      <c r="T81" s="249" t="s">
        <v>437</v>
      </c>
      <c r="U81" s="222">
        <v>0</v>
      </c>
      <c r="V81" s="222">
        <f>ROUND(E81*U81,2)</f>
        <v>0</v>
      </c>
      <c r="W81" s="222"/>
      <c r="X81" s="222" t="s">
        <v>144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145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3">
        <v>72</v>
      </c>
      <c r="B82" s="244" t="s">
        <v>714</v>
      </c>
      <c r="C82" s="257" t="s">
        <v>715</v>
      </c>
      <c r="D82" s="245" t="s">
        <v>248</v>
      </c>
      <c r="E82" s="246">
        <v>1</v>
      </c>
      <c r="F82" s="247"/>
      <c r="G82" s="248">
        <f>ROUND(E82*F82,2)</f>
        <v>0</v>
      </c>
      <c r="H82" s="247"/>
      <c r="I82" s="248">
        <f>ROUND(E82*H82,2)</f>
        <v>0</v>
      </c>
      <c r="J82" s="247"/>
      <c r="K82" s="248">
        <f>ROUND(E82*J82,2)</f>
        <v>0</v>
      </c>
      <c r="L82" s="248">
        <v>15</v>
      </c>
      <c r="M82" s="248">
        <f>G82*(1+L82/100)</f>
        <v>0</v>
      </c>
      <c r="N82" s="248">
        <v>0</v>
      </c>
      <c r="O82" s="248">
        <f>ROUND(E82*N82,2)</f>
        <v>0</v>
      </c>
      <c r="P82" s="248">
        <v>0</v>
      </c>
      <c r="Q82" s="248">
        <f>ROUND(E82*P82,2)</f>
        <v>0</v>
      </c>
      <c r="R82" s="248"/>
      <c r="S82" s="248" t="s">
        <v>403</v>
      </c>
      <c r="T82" s="249" t="s">
        <v>437</v>
      </c>
      <c r="U82" s="222">
        <v>0</v>
      </c>
      <c r="V82" s="222">
        <f>ROUND(E82*U82,2)</f>
        <v>0</v>
      </c>
      <c r="W82" s="222"/>
      <c r="X82" s="222" t="s">
        <v>144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145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3">
        <v>73</v>
      </c>
      <c r="B83" s="244" t="s">
        <v>716</v>
      </c>
      <c r="C83" s="257" t="s">
        <v>717</v>
      </c>
      <c r="D83" s="245" t="s">
        <v>248</v>
      </c>
      <c r="E83" s="246">
        <v>3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15</v>
      </c>
      <c r="M83" s="248">
        <f>G83*(1+L83/100)</f>
        <v>0</v>
      </c>
      <c r="N83" s="248">
        <v>0</v>
      </c>
      <c r="O83" s="248">
        <f>ROUND(E83*N83,2)</f>
        <v>0</v>
      </c>
      <c r="P83" s="248">
        <v>0</v>
      </c>
      <c r="Q83" s="248">
        <f>ROUND(E83*P83,2)</f>
        <v>0</v>
      </c>
      <c r="R83" s="248"/>
      <c r="S83" s="248" t="s">
        <v>403</v>
      </c>
      <c r="T83" s="249" t="s">
        <v>437</v>
      </c>
      <c r="U83" s="222">
        <v>0</v>
      </c>
      <c r="V83" s="222">
        <f>ROUND(E83*U83,2)</f>
        <v>0</v>
      </c>
      <c r="W83" s="222"/>
      <c r="X83" s="222" t="s">
        <v>144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145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3">
        <v>74</v>
      </c>
      <c r="B84" s="244" t="s">
        <v>718</v>
      </c>
      <c r="C84" s="257" t="s">
        <v>719</v>
      </c>
      <c r="D84" s="245" t="s">
        <v>248</v>
      </c>
      <c r="E84" s="246">
        <v>3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15</v>
      </c>
      <c r="M84" s="248">
        <f>G84*(1+L84/100)</f>
        <v>0</v>
      </c>
      <c r="N84" s="248">
        <v>0</v>
      </c>
      <c r="O84" s="248">
        <f>ROUND(E84*N84,2)</f>
        <v>0</v>
      </c>
      <c r="P84" s="248">
        <v>0</v>
      </c>
      <c r="Q84" s="248">
        <f>ROUND(E84*P84,2)</f>
        <v>0</v>
      </c>
      <c r="R84" s="248"/>
      <c r="S84" s="248" t="s">
        <v>403</v>
      </c>
      <c r="T84" s="249" t="s">
        <v>437</v>
      </c>
      <c r="U84" s="222">
        <v>0</v>
      </c>
      <c r="V84" s="222">
        <f>ROUND(E84*U84,2)</f>
        <v>0</v>
      </c>
      <c r="W84" s="222"/>
      <c r="X84" s="222" t="s">
        <v>144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145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26" t="s">
        <v>137</v>
      </c>
      <c r="B85" s="227" t="s">
        <v>102</v>
      </c>
      <c r="C85" s="251" t="s">
        <v>103</v>
      </c>
      <c r="D85" s="228"/>
      <c r="E85" s="229"/>
      <c r="F85" s="230"/>
      <c r="G85" s="230">
        <f>SUMIF(AG86:AG96,"&lt;&gt;NOR",G86:G96)</f>
        <v>0</v>
      </c>
      <c r="H85" s="230"/>
      <c r="I85" s="230">
        <f>SUM(I86:I96)</f>
        <v>0</v>
      </c>
      <c r="J85" s="230"/>
      <c r="K85" s="230">
        <f>SUM(K86:K96)</f>
        <v>0</v>
      </c>
      <c r="L85" s="230"/>
      <c r="M85" s="230">
        <f>SUM(M86:M96)</f>
        <v>0</v>
      </c>
      <c r="N85" s="230"/>
      <c r="O85" s="230">
        <f>SUM(O86:O96)</f>
        <v>0</v>
      </c>
      <c r="P85" s="230"/>
      <c r="Q85" s="230">
        <f>SUM(Q86:Q96)</f>
        <v>0</v>
      </c>
      <c r="R85" s="230"/>
      <c r="S85" s="230"/>
      <c r="T85" s="231"/>
      <c r="U85" s="225"/>
      <c r="V85" s="225">
        <f>SUM(V86:V96)</f>
        <v>0</v>
      </c>
      <c r="W85" s="225"/>
      <c r="X85" s="225"/>
      <c r="AG85" t="s">
        <v>138</v>
      </c>
    </row>
    <row r="86" spans="1:60" outlineLevel="1" x14ac:dyDescent="0.2">
      <c r="A86" s="243">
        <v>75</v>
      </c>
      <c r="B86" s="244" t="s">
        <v>720</v>
      </c>
      <c r="C86" s="257" t="s">
        <v>721</v>
      </c>
      <c r="D86" s="245" t="s">
        <v>248</v>
      </c>
      <c r="E86" s="246">
        <v>1</v>
      </c>
      <c r="F86" s="247"/>
      <c r="G86" s="248">
        <f>ROUND(E86*F86,2)</f>
        <v>0</v>
      </c>
      <c r="H86" s="247"/>
      <c r="I86" s="248">
        <f>ROUND(E86*H86,2)</f>
        <v>0</v>
      </c>
      <c r="J86" s="247"/>
      <c r="K86" s="248">
        <f>ROUND(E86*J86,2)</f>
        <v>0</v>
      </c>
      <c r="L86" s="248">
        <v>15</v>
      </c>
      <c r="M86" s="248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48"/>
      <c r="S86" s="248" t="s">
        <v>403</v>
      </c>
      <c r="T86" s="249" t="s">
        <v>437</v>
      </c>
      <c r="U86" s="222">
        <v>0</v>
      </c>
      <c r="V86" s="222">
        <f>ROUND(E86*U86,2)</f>
        <v>0</v>
      </c>
      <c r="W86" s="222"/>
      <c r="X86" s="222" t="s">
        <v>144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145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3">
        <v>76</v>
      </c>
      <c r="B87" s="244" t="s">
        <v>722</v>
      </c>
      <c r="C87" s="257" t="s">
        <v>723</v>
      </c>
      <c r="D87" s="245" t="s">
        <v>258</v>
      </c>
      <c r="E87" s="246">
        <v>0.5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15</v>
      </c>
      <c r="M87" s="248">
        <f>G87*(1+L87/100)</f>
        <v>0</v>
      </c>
      <c r="N87" s="248">
        <v>0</v>
      </c>
      <c r="O87" s="248">
        <f>ROUND(E87*N87,2)</f>
        <v>0</v>
      </c>
      <c r="P87" s="248">
        <v>0</v>
      </c>
      <c r="Q87" s="248">
        <f>ROUND(E87*P87,2)</f>
        <v>0</v>
      </c>
      <c r="R87" s="248"/>
      <c r="S87" s="248" t="s">
        <v>403</v>
      </c>
      <c r="T87" s="249" t="s">
        <v>437</v>
      </c>
      <c r="U87" s="222">
        <v>0</v>
      </c>
      <c r="V87" s="222">
        <f>ROUND(E87*U87,2)</f>
        <v>0</v>
      </c>
      <c r="W87" s="222"/>
      <c r="X87" s="222" t="s">
        <v>144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145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3">
        <v>77</v>
      </c>
      <c r="B88" s="244" t="s">
        <v>724</v>
      </c>
      <c r="C88" s="257" t="s">
        <v>725</v>
      </c>
      <c r="D88" s="245" t="s">
        <v>248</v>
      </c>
      <c r="E88" s="246">
        <v>1</v>
      </c>
      <c r="F88" s="247"/>
      <c r="G88" s="248">
        <f>ROUND(E88*F88,2)</f>
        <v>0</v>
      </c>
      <c r="H88" s="247"/>
      <c r="I88" s="248">
        <f>ROUND(E88*H88,2)</f>
        <v>0</v>
      </c>
      <c r="J88" s="247"/>
      <c r="K88" s="248">
        <f>ROUND(E88*J88,2)</f>
        <v>0</v>
      </c>
      <c r="L88" s="248">
        <v>15</v>
      </c>
      <c r="M88" s="248">
        <f>G88*(1+L88/100)</f>
        <v>0</v>
      </c>
      <c r="N88" s="248">
        <v>0</v>
      </c>
      <c r="O88" s="248">
        <f>ROUND(E88*N88,2)</f>
        <v>0</v>
      </c>
      <c r="P88" s="248">
        <v>0</v>
      </c>
      <c r="Q88" s="248">
        <f>ROUND(E88*P88,2)</f>
        <v>0</v>
      </c>
      <c r="R88" s="248"/>
      <c r="S88" s="248" t="s">
        <v>403</v>
      </c>
      <c r="T88" s="249" t="s">
        <v>437</v>
      </c>
      <c r="U88" s="222">
        <v>0</v>
      </c>
      <c r="V88" s="222">
        <f>ROUND(E88*U88,2)</f>
        <v>0</v>
      </c>
      <c r="W88" s="222"/>
      <c r="X88" s="222" t="s">
        <v>144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145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3">
        <v>78</v>
      </c>
      <c r="B89" s="244" t="s">
        <v>726</v>
      </c>
      <c r="C89" s="257" t="s">
        <v>727</v>
      </c>
      <c r="D89" s="245" t="s">
        <v>248</v>
      </c>
      <c r="E89" s="246">
        <v>1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15</v>
      </c>
      <c r="M89" s="248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48"/>
      <c r="S89" s="248" t="s">
        <v>403</v>
      </c>
      <c r="T89" s="249" t="s">
        <v>437</v>
      </c>
      <c r="U89" s="222">
        <v>0</v>
      </c>
      <c r="V89" s="222">
        <f>ROUND(E89*U89,2)</f>
        <v>0</v>
      </c>
      <c r="W89" s="222"/>
      <c r="X89" s="222" t="s">
        <v>144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145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3">
        <v>79</v>
      </c>
      <c r="B90" s="244" t="s">
        <v>728</v>
      </c>
      <c r="C90" s="257" t="s">
        <v>729</v>
      </c>
      <c r="D90" s="245" t="s">
        <v>248</v>
      </c>
      <c r="E90" s="246">
        <v>8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15</v>
      </c>
      <c r="M90" s="248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48"/>
      <c r="S90" s="248" t="s">
        <v>403</v>
      </c>
      <c r="T90" s="249" t="s">
        <v>437</v>
      </c>
      <c r="U90" s="222">
        <v>0</v>
      </c>
      <c r="V90" s="222">
        <f>ROUND(E90*U90,2)</f>
        <v>0</v>
      </c>
      <c r="W90" s="222"/>
      <c r="X90" s="222" t="s">
        <v>144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145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3">
        <v>80</v>
      </c>
      <c r="B91" s="244" t="s">
        <v>730</v>
      </c>
      <c r="C91" s="257" t="s">
        <v>731</v>
      </c>
      <c r="D91" s="245" t="s">
        <v>248</v>
      </c>
      <c r="E91" s="246">
        <v>2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15</v>
      </c>
      <c r="M91" s="248">
        <f>G91*(1+L91/100)</f>
        <v>0</v>
      </c>
      <c r="N91" s="248">
        <v>0</v>
      </c>
      <c r="O91" s="248">
        <f>ROUND(E91*N91,2)</f>
        <v>0</v>
      </c>
      <c r="P91" s="248">
        <v>0</v>
      </c>
      <c r="Q91" s="248">
        <f>ROUND(E91*P91,2)</f>
        <v>0</v>
      </c>
      <c r="R91" s="248"/>
      <c r="S91" s="248" t="s">
        <v>403</v>
      </c>
      <c r="T91" s="249" t="s">
        <v>437</v>
      </c>
      <c r="U91" s="222">
        <v>0</v>
      </c>
      <c r="V91" s="222">
        <f>ROUND(E91*U91,2)</f>
        <v>0</v>
      </c>
      <c r="W91" s="222"/>
      <c r="X91" s="222" t="s">
        <v>144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145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3">
        <v>81</v>
      </c>
      <c r="B92" s="244" t="s">
        <v>732</v>
      </c>
      <c r="C92" s="257" t="s">
        <v>733</v>
      </c>
      <c r="D92" s="245" t="s">
        <v>248</v>
      </c>
      <c r="E92" s="246">
        <v>1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15</v>
      </c>
      <c r="M92" s="248">
        <f>G92*(1+L92/100)</f>
        <v>0</v>
      </c>
      <c r="N92" s="248">
        <v>0</v>
      </c>
      <c r="O92" s="248">
        <f>ROUND(E92*N92,2)</f>
        <v>0</v>
      </c>
      <c r="P92" s="248">
        <v>0</v>
      </c>
      <c r="Q92" s="248">
        <f>ROUND(E92*P92,2)</f>
        <v>0</v>
      </c>
      <c r="R92" s="248"/>
      <c r="S92" s="248" t="s">
        <v>403</v>
      </c>
      <c r="T92" s="249" t="s">
        <v>437</v>
      </c>
      <c r="U92" s="222">
        <v>0</v>
      </c>
      <c r="V92" s="222">
        <f>ROUND(E92*U92,2)</f>
        <v>0</v>
      </c>
      <c r="W92" s="222"/>
      <c r="X92" s="222" t="s">
        <v>144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145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3">
        <v>82</v>
      </c>
      <c r="B93" s="244" t="s">
        <v>734</v>
      </c>
      <c r="C93" s="257" t="s">
        <v>735</v>
      </c>
      <c r="D93" s="245" t="s">
        <v>248</v>
      </c>
      <c r="E93" s="246">
        <v>2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15</v>
      </c>
      <c r="M93" s="248">
        <f>G93*(1+L93/100)</f>
        <v>0</v>
      </c>
      <c r="N93" s="248">
        <v>0</v>
      </c>
      <c r="O93" s="248">
        <f>ROUND(E93*N93,2)</f>
        <v>0</v>
      </c>
      <c r="P93" s="248">
        <v>0</v>
      </c>
      <c r="Q93" s="248">
        <f>ROUND(E93*P93,2)</f>
        <v>0</v>
      </c>
      <c r="R93" s="248"/>
      <c r="S93" s="248" t="s">
        <v>403</v>
      </c>
      <c r="T93" s="249" t="s">
        <v>437</v>
      </c>
      <c r="U93" s="222">
        <v>0</v>
      </c>
      <c r="V93" s="222">
        <f>ROUND(E93*U93,2)</f>
        <v>0</v>
      </c>
      <c r="W93" s="222"/>
      <c r="X93" s="222" t="s">
        <v>144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145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3">
        <v>83</v>
      </c>
      <c r="B94" s="244" t="s">
        <v>736</v>
      </c>
      <c r="C94" s="257" t="s">
        <v>737</v>
      </c>
      <c r="D94" s="245" t="s">
        <v>248</v>
      </c>
      <c r="E94" s="246">
        <v>1</v>
      </c>
      <c r="F94" s="247"/>
      <c r="G94" s="248">
        <f>ROUND(E94*F94,2)</f>
        <v>0</v>
      </c>
      <c r="H94" s="247"/>
      <c r="I94" s="248">
        <f>ROUND(E94*H94,2)</f>
        <v>0</v>
      </c>
      <c r="J94" s="247"/>
      <c r="K94" s="248">
        <f>ROUND(E94*J94,2)</f>
        <v>0</v>
      </c>
      <c r="L94" s="248">
        <v>15</v>
      </c>
      <c r="M94" s="248">
        <f>G94*(1+L94/100)</f>
        <v>0</v>
      </c>
      <c r="N94" s="248">
        <v>0</v>
      </c>
      <c r="O94" s="248">
        <f>ROUND(E94*N94,2)</f>
        <v>0</v>
      </c>
      <c r="P94" s="248">
        <v>0</v>
      </c>
      <c r="Q94" s="248">
        <f>ROUND(E94*P94,2)</f>
        <v>0</v>
      </c>
      <c r="R94" s="248"/>
      <c r="S94" s="248" t="s">
        <v>403</v>
      </c>
      <c r="T94" s="249" t="s">
        <v>437</v>
      </c>
      <c r="U94" s="222">
        <v>0</v>
      </c>
      <c r="V94" s="222">
        <f>ROUND(E94*U94,2)</f>
        <v>0</v>
      </c>
      <c r="W94" s="222"/>
      <c r="X94" s="222" t="s">
        <v>144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145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3">
        <v>84</v>
      </c>
      <c r="B95" s="244" t="s">
        <v>738</v>
      </c>
      <c r="C95" s="257" t="s">
        <v>739</v>
      </c>
      <c r="D95" s="245" t="s">
        <v>248</v>
      </c>
      <c r="E95" s="246">
        <v>1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15</v>
      </c>
      <c r="M95" s="248">
        <f>G95*(1+L95/100)</f>
        <v>0</v>
      </c>
      <c r="N95" s="248">
        <v>0</v>
      </c>
      <c r="O95" s="248">
        <f>ROUND(E95*N95,2)</f>
        <v>0</v>
      </c>
      <c r="P95" s="248">
        <v>0</v>
      </c>
      <c r="Q95" s="248">
        <f>ROUND(E95*P95,2)</f>
        <v>0</v>
      </c>
      <c r="R95" s="248"/>
      <c r="S95" s="248" t="s">
        <v>403</v>
      </c>
      <c r="T95" s="249" t="s">
        <v>437</v>
      </c>
      <c r="U95" s="222">
        <v>0</v>
      </c>
      <c r="V95" s="222">
        <f>ROUND(E95*U95,2)</f>
        <v>0</v>
      </c>
      <c r="W95" s="222"/>
      <c r="X95" s="222" t="s">
        <v>144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145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3">
        <v>85</v>
      </c>
      <c r="B96" s="244" t="s">
        <v>740</v>
      </c>
      <c r="C96" s="257" t="s">
        <v>719</v>
      </c>
      <c r="D96" s="245" t="s">
        <v>248</v>
      </c>
      <c r="E96" s="246">
        <v>3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15</v>
      </c>
      <c r="M96" s="248">
        <f>G96*(1+L96/100)</f>
        <v>0</v>
      </c>
      <c r="N96" s="248">
        <v>0</v>
      </c>
      <c r="O96" s="248">
        <f>ROUND(E96*N96,2)</f>
        <v>0</v>
      </c>
      <c r="P96" s="248">
        <v>0</v>
      </c>
      <c r="Q96" s="248">
        <f>ROUND(E96*P96,2)</f>
        <v>0</v>
      </c>
      <c r="R96" s="248"/>
      <c r="S96" s="248" t="s">
        <v>403</v>
      </c>
      <c r="T96" s="249" t="s">
        <v>437</v>
      </c>
      <c r="U96" s="222">
        <v>0</v>
      </c>
      <c r="V96" s="222">
        <f>ROUND(E96*U96,2)</f>
        <v>0</v>
      </c>
      <c r="W96" s="222"/>
      <c r="X96" s="222" t="s">
        <v>144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145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">
      <c r="A97" s="226" t="s">
        <v>137</v>
      </c>
      <c r="B97" s="227" t="s">
        <v>104</v>
      </c>
      <c r="C97" s="251" t="s">
        <v>105</v>
      </c>
      <c r="D97" s="228"/>
      <c r="E97" s="229"/>
      <c r="F97" s="230"/>
      <c r="G97" s="230">
        <f>SUMIF(AG98:AG102,"&lt;&gt;NOR",G98:G102)</f>
        <v>0</v>
      </c>
      <c r="H97" s="230"/>
      <c r="I97" s="230">
        <f>SUM(I98:I102)</f>
        <v>0</v>
      </c>
      <c r="J97" s="230"/>
      <c r="K97" s="230">
        <f>SUM(K98:K102)</f>
        <v>0</v>
      </c>
      <c r="L97" s="230"/>
      <c r="M97" s="230">
        <f>SUM(M98:M102)</f>
        <v>0</v>
      </c>
      <c r="N97" s="230"/>
      <c r="O97" s="230">
        <f>SUM(O98:O102)</f>
        <v>0</v>
      </c>
      <c r="P97" s="230"/>
      <c r="Q97" s="230">
        <f>SUM(Q98:Q102)</f>
        <v>0</v>
      </c>
      <c r="R97" s="230"/>
      <c r="S97" s="230"/>
      <c r="T97" s="231"/>
      <c r="U97" s="225"/>
      <c r="V97" s="225">
        <f>SUM(V98:V102)</f>
        <v>0</v>
      </c>
      <c r="W97" s="225"/>
      <c r="X97" s="225"/>
      <c r="AG97" t="s">
        <v>138</v>
      </c>
    </row>
    <row r="98" spans="1:60" outlineLevel="1" x14ac:dyDescent="0.2">
      <c r="A98" s="243">
        <v>86</v>
      </c>
      <c r="B98" s="244" t="s">
        <v>741</v>
      </c>
      <c r="C98" s="257" t="s">
        <v>742</v>
      </c>
      <c r="D98" s="245" t="s">
        <v>743</v>
      </c>
      <c r="E98" s="246">
        <v>10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15</v>
      </c>
      <c r="M98" s="248">
        <f>G98*(1+L98/100)</f>
        <v>0</v>
      </c>
      <c r="N98" s="248">
        <v>0</v>
      </c>
      <c r="O98" s="248">
        <f>ROUND(E98*N98,2)</f>
        <v>0</v>
      </c>
      <c r="P98" s="248">
        <v>0</v>
      </c>
      <c r="Q98" s="248">
        <f>ROUND(E98*P98,2)</f>
        <v>0</v>
      </c>
      <c r="R98" s="248"/>
      <c r="S98" s="248" t="s">
        <v>403</v>
      </c>
      <c r="T98" s="249" t="s">
        <v>437</v>
      </c>
      <c r="U98" s="222">
        <v>0</v>
      </c>
      <c r="V98" s="222">
        <f>ROUND(E98*U98,2)</f>
        <v>0</v>
      </c>
      <c r="W98" s="222"/>
      <c r="X98" s="222" t="s">
        <v>144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145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3">
        <v>87</v>
      </c>
      <c r="B99" s="244" t="s">
        <v>744</v>
      </c>
      <c r="C99" s="257" t="s">
        <v>745</v>
      </c>
      <c r="D99" s="245" t="s">
        <v>0</v>
      </c>
      <c r="E99" s="246">
        <v>3</v>
      </c>
      <c r="F99" s="247"/>
      <c r="G99" s="248">
        <f>ROUND(E99*F99,2)</f>
        <v>0</v>
      </c>
      <c r="H99" s="247"/>
      <c r="I99" s="248">
        <f>ROUND(E99*H99,2)</f>
        <v>0</v>
      </c>
      <c r="J99" s="247"/>
      <c r="K99" s="248">
        <f>ROUND(E99*J99,2)</f>
        <v>0</v>
      </c>
      <c r="L99" s="248">
        <v>15</v>
      </c>
      <c r="M99" s="248">
        <f>G99*(1+L99/100)</f>
        <v>0</v>
      </c>
      <c r="N99" s="248">
        <v>0</v>
      </c>
      <c r="O99" s="248">
        <f>ROUND(E99*N99,2)</f>
        <v>0</v>
      </c>
      <c r="P99" s="248">
        <v>0</v>
      </c>
      <c r="Q99" s="248">
        <f>ROUND(E99*P99,2)</f>
        <v>0</v>
      </c>
      <c r="R99" s="248"/>
      <c r="S99" s="248" t="s">
        <v>403</v>
      </c>
      <c r="T99" s="249" t="s">
        <v>437</v>
      </c>
      <c r="U99" s="222">
        <v>0</v>
      </c>
      <c r="V99" s="222">
        <f>ROUND(E99*U99,2)</f>
        <v>0</v>
      </c>
      <c r="W99" s="222"/>
      <c r="X99" s="222" t="s">
        <v>144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145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3">
        <v>88</v>
      </c>
      <c r="B100" s="244" t="s">
        <v>746</v>
      </c>
      <c r="C100" s="257" t="s">
        <v>747</v>
      </c>
      <c r="D100" s="245" t="s">
        <v>0</v>
      </c>
      <c r="E100" s="246">
        <v>5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15</v>
      </c>
      <c r="M100" s="248">
        <f>G100*(1+L100/100)</f>
        <v>0</v>
      </c>
      <c r="N100" s="248">
        <v>0</v>
      </c>
      <c r="O100" s="248">
        <f>ROUND(E100*N100,2)</f>
        <v>0</v>
      </c>
      <c r="P100" s="248">
        <v>0</v>
      </c>
      <c r="Q100" s="248">
        <f>ROUND(E100*P100,2)</f>
        <v>0</v>
      </c>
      <c r="R100" s="248"/>
      <c r="S100" s="248" t="s">
        <v>403</v>
      </c>
      <c r="T100" s="249" t="s">
        <v>437</v>
      </c>
      <c r="U100" s="222">
        <v>0</v>
      </c>
      <c r="V100" s="222">
        <f>ROUND(E100*U100,2)</f>
        <v>0</v>
      </c>
      <c r="W100" s="222"/>
      <c r="X100" s="222" t="s">
        <v>144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145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3">
        <v>89</v>
      </c>
      <c r="B101" s="244" t="s">
        <v>748</v>
      </c>
      <c r="C101" s="257" t="s">
        <v>749</v>
      </c>
      <c r="D101" s="245" t="s">
        <v>0</v>
      </c>
      <c r="E101" s="246">
        <v>6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15</v>
      </c>
      <c r="M101" s="248">
        <f>G101*(1+L101/100)</f>
        <v>0</v>
      </c>
      <c r="N101" s="248">
        <v>0</v>
      </c>
      <c r="O101" s="248">
        <f>ROUND(E101*N101,2)</f>
        <v>0</v>
      </c>
      <c r="P101" s="248">
        <v>0</v>
      </c>
      <c r="Q101" s="248">
        <f>ROUND(E101*P101,2)</f>
        <v>0</v>
      </c>
      <c r="R101" s="248"/>
      <c r="S101" s="248" t="s">
        <v>403</v>
      </c>
      <c r="T101" s="249" t="s">
        <v>437</v>
      </c>
      <c r="U101" s="222">
        <v>0</v>
      </c>
      <c r="V101" s="222">
        <f>ROUND(E101*U101,2)</f>
        <v>0</v>
      </c>
      <c r="W101" s="222"/>
      <c r="X101" s="222" t="s">
        <v>144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145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32">
        <v>90</v>
      </c>
      <c r="B102" s="233" t="s">
        <v>750</v>
      </c>
      <c r="C102" s="252" t="s">
        <v>751</v>
      </c>
      <c r="D102" s="234" t="s">
        <v>752</v>
      </c>
      <c r="E102" s="235">
        <v>1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15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/>
      <c r="S102" s="237" t="s">
        <v>403</v>
      </c>
      <c r="T102" s="238" t="s">
        <v>437</v>
      </c>
      <c r="U102" s="222">
        <v>0</v>
      </c>
      <c r="V102" s="222">
        <f>ROUND(E102*U102,2)</f>
        <v>0</v>
      </c>
      <c r="W102" s="222"/>
      <c r="X102" s="222" t="s">
        <v>144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145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x14ac:dyDescent="0.2">
      <c r="A103" s="3"/>
      <c r="B103" s="4"/>
      <c r="C103" s="258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v>15</v>
      </c>
      <c r="AF103">
        <v>21</v>
      </c>
      <c r="AG103" t="s">
        <v>124</v>
      </c>
    </row>
    <row r="104" spans="1:60" x14ac:dyDescent="0.2">
      <c r="A104" s="216"/>
      <c r="B104" s="217" t="s">
        <v>29</v>
      </c>
      <c r="C104" s="259"/>
      <c r="D104" s="218"/>
      <c r="E104" s="219"/>
      <c r="F104" s="219"/>
      <c r="G104" s="250">
        <f>G8+G42+G80+G85+G97</f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f>SUMIF(L7:L102,AE103,G7:G102)</f>
        <v>0</v>
      </c>
      <c r="AF104">
        <f>SUMIF(L7:L102,AF103,G7:G102)</f>
        <v>0</v>
      </c>
      <c r="AG104" t="s">
        <v>600</v>
      </c>
    </row>
    <row r="105" spans="1:60" x14ac:dyDescent="0.2">
      <c r="C105" s="260"/>
      <c r="D105" s="10"/>
      <c r="AG105" t="s">
        <v>601</v>
      </c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PS9BekHMBABkYZjBtBGSQVAvD8qhF+tx21dy4FZJXLG/dzn19BC839Ko7/MyrM6GyPTyoQ2yUBLTTDnEVr9xg==" saltValue="e/L3ZAnjjFvP7aelTVJad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03 01 Pol</vt:lpstr>
      <vt:lpstr>03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'03 02 Pol'!Názvy_tisku</vt:lpstr>
      <vt:lpstr>oadresa</vt:lpstr>
      <vt:lpstr>Stavba!Objednatel</vt:lpstr>
      <vt:lpstr>Stavba!Objekt</vt:lpstr>
      <vt:lpstr>'03 01 Pol'!Oblast_tisku</vt:lpstr>
      <vt:lpstr>'03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2020-05-28T19:36:56Z</dcterms:modified>
</cp:coreProperties>
</file>